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0" yWindow="480" windowWidth="12300" windowHeight="6885" activeTab="3"/>
  </bookViews>
  <sheets>
    <sheet name="Langues 2d degre 2017-2018" sheetId="1" r:id="rId1"/>
    <sheet name="modif1" sheetId="2" r:id="rId2"/>
    <sheet name="form" sheetId="3" r:id="rId3"/>
    <sheet name="TOUS LES ETAB" sheetId="4" r:id="rId4"/>
  </sheets>
  <definedNames>
    <definedName name="_xlnm._FilterDatabase" localSheetId="2" hidden="1">form!$M$900:$O$901</definedName>
    <definedName name="_xlnm._FilterDatabase" localSheetId="0" hidden="1">'Langues 2d degre 2017-2018'!$A$2:$BR$2</definedName>
    <definedName name="_xlnm._FilterDatabase" localSheetId="1" hidden="1">modif1!$A$1:$CK$1</definedName>
    <definedName name="_xlnm._FilterDatabase" localSheetId="3" hidden="1">'TOUS LES ETAB'!$A$1:$V$1</definedName>
    <definedName name="_xlnm.Print_Titles" localSheetId="0">'Langues 2d degre 2017-2018'!$A:$G,'Langues 2d degre 2017-2018'!$1:$2</definedName>
  </definedNames>
  <calcPr calcId="145621"/>
</workbook>
</file>

<file path=xl/calcChain.xml><?xml version="1.0" encoding="utf-8"?>
<calcChain xmlns="http://schemas.openxmlformats.org/spreadsheetml/2006/main">
  <c r="J3" i="4" l="1"/>
  <c r="J4" i="4"/>
  <c r="J5" i="4"/>
  <c r="J6" i="4"/>
  <c r="J7" i="4"/>
  <c r="J8" i="4"/>
  <c r="J9" i="4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24" i="4"/>
  <c r="J25" i="4"/>
  <c r="J26" i="4"/>
  <c r="J27" i="4"/>
  <c r="J28" i="4"/>
  <c r="J29" i="4"/>
  <c r="J30" i="4"/>
  <c r="J31" i="4"/>
  <c r="J32" i="4"/>
  <c r="J33" i="4"/>
  <c r="J34" i="4"/>
  <c r="J35" i="4"/>
  <c r="J36" i="4"/>
  <c r="J37" i="4"/>
  <c r="J38" i="4"/>
  <c r="J39" i="4"/>
  <c r="J40" i="4"/>
  <c r="J41" i="4"/>
  <c r="J42" i="4"/>
  <c r="J43" i="4"/>
  <c r="J44" i="4"/>
  <c r="J45" i="4"/>
  <c r="J46" i="4"/>
  <c r="J47" i="4"/>
  <c r="J48" i="4"/>
  <c r="J49" i="4"/>
  <c r="J50" i="4"/>
  <c r="J51" i="4"/>
  <c r="J52" i="4"/>
  <c r="J53" i="4"/>
  <c r="J54" i="4"/>
  <c r="J55" i="4"/>
  <c r="J56" i="4"/>
  <c r="J57" i="4"/>
  <c r="J58" i="4"/>
  <c r="J59" i="4"/>
  <c r="J60" i="4"/>
  <c r="J61" i="4"/>
  <c r="J62" i="4"/>
  <c r="J63" i="4"/>
  <c r="J64" i="4"/>
  <c r="J65" i="4"/>
  <c r="J66" i="4"/>
  <c r="J67" i="4"/>
  <c r="J68" i="4"/>
  <c r="J69" i="4"/>
  <c r="J70" i="4"/>
  <c r="J71" i="4"/>
  <c r="J72" i="4"/>
  <c r="J73" i="4"/>
  <c r="J74" i="4"/>
  <c r="J75" i="4"/>
  <c r="J76" i="4"/>
  <c r="J77" i="4"/>
  <c r="J78" i="4"/>
  <c r="J79" i="4"/>
  <c r="J80" i="4"/>
  <c r="J81" i="4"/>
  <c r="J82" i="4"/>
  <c r="J83" i="4"/>
  <c r="J84" i="4"/>
  <c r="J85" i="4"/>
  <c r="J86" i="4"/>
  <c r="J87" i="4"/>
  <c r="J88" i="4"/>
  <c r="J89" i="4"/>
  <c r="J90" i="4"/>
  <c r="J91" i="4"/>
  <c r="J92" i="4"/>
  <c r="J93" i="4"/>
  <c r="J94" i="4"/>
  <c r="J95" i="4"/>
  <c r="J96" i="4"/>
  <c r="J97" i="4"/>
  <c r="J98" i="4"/>
  <c r="J99" i="4"/>
  <c r="J100" i="4"/>
  <c r="J101" i="4"/>
  <c r="J102" i="4"/>
  <c r="J103" i="4"/>
  <c r="J104" i="4"/>
  <c r="J105" i="4"/>
  <c r="J106" i="4"/>
  <c r="J107" i="4"/>
  <c r="J108" i="4"/>
  <c r="J109" i="4"/>
  <c r="J110" i="4"/>
  <c r="J111" i="4"/>
  <c r="J112" i="4"/>
  <c r="J113" i="4"/>
  <c r="J114" i="4"/>
  <c r="J115" i="4"/>
  <c r="J116" i="4"/>
  <c r="J117" i="4"/>
  <c r="J118" i="4"/>
  <c r="J119" i="4"/>
  <c r="J120" i="4"/>
  <c r="J121" i="4"/>
  <c r="J122" i="4"/>
  <c r="J123" i="4"/>
  <c r="J124" i="4"/>
  <c r="J125" i="4"/>
  <c r="J126" i="4"/>
  <c r="J127" i="4"/>
  <c r="J128" i="4"/>
  <c r="J129" i="4"/>
  <c r="J130" i="4"/>
  <c r="J131" i="4"/>
  <c r="J132" i="4"/>
  <c r="J133" i="4"/>
  <c r="J134" i="4"/>
  <c r="J135" i="4"/>
  <c r="J136" i="4"/>
  <c r="J137" i="4"/>
  <c r="J138" i="4"/>
  <c r="J139" i="4"/>
  <c r="J140" i="4"/>
  <c r="J141" i="4"/>
  <c r="J142" i="4"/>
  <c r="J143" i="4"/>
  <c r="J144" i="4"/>
  <c r="J145" i="4"/>
  <c r="J146" i="4"/>
  <c r="J147" i="4"/>
  <c r="J148" i="4"/>
  <c r="J149" i="4"/>
  <c r="J150" i="4"/>
  <c r="J151" i="4"/>
  <c r="J152" i="4"/>
  <c r="J153" i="4"/>
  <c r="J154" i="4"/>
  <c r="J155" i="4"/>
  <c r="J156" i="4"/>
  <c r="J157" i="4"/>
  <c r="J158" i="4"/>
  <c r="J159" i="4"/>
  <c r="J160" i="4"/>
  <c r="J161" i="4"/>
  <c r="J162" i="4"/>
  <c r="J163" i="4"/>
  <c r="J164" i="4"/>
  <c r="J165" i="4"/>
  <c r="J166" i="4"/>
  <c r="J167" i="4"/>
  <c r="J168" i="4"/>
  <c r="J169" i="4"/>
  <c r="J170" i="4"/>
  <c r="J171" i="4"/>
  <c r="J172" i="4"/>
  <c r="J173" i="4"/>
  <c r="J174" i="4"/>
  <c r="J175" i="4"/>
  <c r="J176" i="4"/>
  <c r="J177" i="4"/>
  <c r="J178" i="4"/>
  <c r="J179" i="4"/>
  <c r="J180" i="4"/>
  <c r="J181" i="4"/>
  <c r="J182" i="4"/>
  <c r="J183" i="4"/>
  <c r="J184" i="4"/>
  <c r="J185" i="4"/>
  <c r="J186" i="4"/>
  <c r="J187" i="4"/>
  <c r="J188" i="4"/>
  <c r="J189" i="4"/>
  <c r="J190" i="4"/>
  <c r="J191" i="4"/>
  <c r="J192" i="4"/>
  <c r="J193" i="4"/>
  <c r="J194" i="4"/>
  <c r="J195" i="4"/>
  <c r="J196" i="4"/>
  <c r="J197" i="4"/>
  <c r="J198" i="4"/>
  <c r="J199" i="4"/>
  <c r="J200" i="4"/>
  <c r="J201" i="4"/>
  <c r="J202" i="4"/>
  <c r="J203" i="4"/>
  <c r="J204" i="4"/>
  <c r="J205" i="4"/>
  <c r="J206" i="4"/>
  <c r="J207" i="4"/>
  <c r="J208" i="4"/>
  <c r="J209" i="4"/>
  <c r="J210" i="4"/>
  <c r="J211" i="4"/>
  <c r="J212" i="4"/>
  <c r="J213" i="4"/>
  <c r="J214" i="4"/>
  <c r="J215" i="4"/>
  <c r="J216" i="4"/>
  <c r="J217" i="4"/>
  <c r="J218" i="4"/>
  <c r="J219" i="4"/>
  <c r="J220" i="4"/>
  <c r="J221" i="4"/>
  <c r="J222" i="4"/>
  <c r="J223" i="4"/>
  <c r="J224" i="4"/>
  <c r="J225" i="4"/>
  <c r="J226" i="4"/>
  <c r="J227" i="4"/>
  <c r="J228" i="4"/>
  <c r="J229" i="4"/>
  <c r="J230" i="4"/>
  <c r="J231" i="4"/>
  <c r="J232" i="4"/>
  <c r="J233" i="4"/>
  <c r="J234" i="4"/>
  <c r="J235" i="4"/>
  <c r="J236" i="4"/>
  <c r="J237" i="4"/>
  <c r="J238" i="4"/>
  <c r="J239" i="4"/>
  <c r="J240" i="4"/>
  <c r="J241" i="4"/>
  <c r="J242" i="4"/>
  <c r="J243" i="4"/>
  <c r="J244" i="4"/>
  <c r="J245" i="4"/>
  <c r="J246" i="4"/>
  <c r="J247" i="4"/>
  <c r="J248" i="4"/>
  <c r="J249" i="4"/>
  <c r="J250" i="4"/>
  <c r="J251" i="4"/>
  <c r="J252" i="4"/>
  <c r="J253" i="4"/>
  <c r="J254" i="4"/>
  <c r="J255" i="4"/>
  <c r="J256" i="4"/>
  <c r="J257" i="4"/>
  <c r="J258" i="4"/>
  <c r="J259" i="4"/>
  <c r="J260" i="4"/>
  <c r="J261" i="4"/>
  <c r="J262" i="4"/>
  <c r="J263" i="4"/>
  <c r="J264" i="4"/>
  <c r="J265" i="4"/>
  <c r="J266" i="4"/>
  <c r="J267" i="4"/>
  <c r="J268" i="4"/>
  <c r="J269" i="4"/>
  <c r="J270" i="4"/>
  <c r="J271" i="4"/>
  <c r="J272" i="4"/>
  <c r="J273" i="4"/>
  <c r="J274" i="4"/>
  <c r="J275" i="4"/>
  <c r="J276" i="4"/>
  <c r="J277" i="4"/>
  <c r="J278" i="4"/>
  <c r="J279" i="4"/>
  <c r="J280" i="4"/>
  <c r="J281" i="4"/>
  <c r="J282" i="4"/>
  <c r="J283" i="4"/>
  <c r="J284" i="4"/>
  <c r="J285" i="4"/>
  <c r="J286" i="4"/>
  <c r="J287" i="4"/>
  <c r="J288" i="4"/>
  <c r="J289" i="4"/>
  <c r="J290" i="4"/>
  <c r="J291" i="4"/>
  <c r="J292" i="4"/>
  <c r="J293" i="4"/>
  <c r="J294" i="4"/>
  <c r="J295" i="4"/>
  <c r="J296" i="4"/>
  <c r="J297" i="4"/>
  <c r="J298" i="4"/>
  <c r="J299" i="4"/>
  <c r="J300" i="4"/>
  <c r="J301" i="4"/>
  <c r="J302" i="4"/>
  <c r="J303" i="4"/>
  <c r="J304" i="4"/>
  <c r="J305" i="4"/>
  <c r="J306" i="4"/>
  <c r="J307" i="4"/>
  <c r="J308" i="4"/>
  <c r="J309" i="4"/>
  <c r="J310" i="4"/>
  <c r="J311" i="4"/>
  <c r="J312" i="4"/>
  <c r="J313" i="4"/>
  <c r="J314" i="4"/>
  <c r="J315" i="4"/>
  <c r="J316" i="4"/>
  <c r="J317" i="4"/>
  <c r="J318" i="4"/>
  <c r="J319" i="4"/>
  <c r="J320" i="4"/>
  <c r="J321" i="4"/>
  <c r="J322" i="4"/>
  <c r="J323" i="4"/>
  <c r="J324" i="4"/>
  <c r="J325" i="4"/>
  <c r="J326" i="4"/>
  <c r="J327" i="4"/>
  <c r="J328" i="4"/>
  <c r="J329" i="4"/>
  <c r="J330" i="4"/>
  <c r="J331" i="4"/>
  <c r="J332" i="4"/>
  <c r="J333" i="4"/>
  <c r="J334" i="4"/>
  <c r="J335" i="4"/>
  <c r="J336" i="4"/>
  <c r="J337" i="4"/>
  <c r="J338" i="4"/>
  <c r="J339" i="4"/>
  <c r="J340" i="4"/>
  <c r="J341" i="4"/>
  <c r="J342" i="4"/>
  <c r="J343" i="4"/>
  <c r="J344" i="4"/>
  <c r="J345" i="4"/>
  <c r="J346" i="4"/>
  <c r="J347" i="4"/>
  <c r="J348" i="4"/>
  <c r="J349" i="4"/>
  <c r="J350" i="4"/>
  <c r="J351" i="4"/>
  <c r="J352" i="4"/>
  <c r="J353" i="4"/>
  <c r="J354" i="4"/>
  <c r="J355" i="4"/>
  <c r="J356" i="4"/>
  <c r="J357" i="4"/>
  <c r="J358" i="4"/>
  <c r="J359" i="4"/>
  <c r="J360" i="4"/>
  <c r="J361" i="4"/>
  <c r="J362" i="4"/>
  <c r="J363" i="4"/>
  <c r="J364" i="4"/>
  <c r="J365" i="4"/>
  <c r="J366" i="4"/>
  <c r="J367" i="4"/>
  <c r="J368" i="4"/>
  <c r="J369" i="4"/>
  <c r="J370" i="4"/>
  <c r="J371" i="4"/>
  <c r="J372" i="4"/>
  <c r="J373" i="4"/>
  <c r="J374" i="4"/>
  <c r="J375" i="4"/>
  <c r="J376" i="4"/>
  <c r="J377" i="4"/>
  <c r="J378" i="4"/>
  <c r="J379" i="4"/>
  <c r="J380" i="4"/>
  <c r="J381" i="4"/>
  <c r="J382" i="4"/>
  <c r="J383" i="4"/>
  <c r="J384" i="4"/>
  <c r="J385" i="4"/>
  <c r="J386" i="4"/>
  <c r="J387" i="4"/>
  <c r="J388" i="4"/>
  <c r="J389" i="4"/>
  <c r="J390" i="4"/>
  <c r="J391" i="4"/>
  <c r="J392" i="4"/>
  <c r="J393" i="4"/>
  <c r="J394" i="4"/>
  <c r="J395" i="4"/>
  <c r="J396" i="4"/>
  <c r="J397" i="4"/>
  <c r="J398" i="4"/>
  <c r="J399" i="4"/>
  <c r="J400" i="4"/>
  <c r="J401" i="4"/>
  <c r="J402" i="4"/>
  <c r="J403" i="4"/>
  <c r="J404" i="4"/>
  <c r="J405" i="4"/>
  <c r="J406" i="4"/>
  <c r="J407" i="4"/>
  <c r="J408" i="4"/>
  <c r="J409" i="4"/>
  <c r="J410" i="4"/>
  <c r="J411" i="4"/>
  <c r="J412" i="4"/>
  <c r="J413" i="4"/>
  <c r="J414" i="4"/>
  <c r="J415" i="4"/>
  <c r="J416" i="4"/>
  <c r="J417" i="4"/>
  <c r="J418" i="4"/>
  <c r="J419" i="4"/>
  <c r="J420" i="4"/>
  <c r="J421" i="4"/>
  <c r="J422" i="4"/>
  <c r="J423" i="4"/>
  <c r="J424" i="4"/>
  <c r="J425" i="4"/>
  <c r="J426" i="4"/>
  <c r="J427" i="4"/>
  <c r="J428" i="4"/>
  <c r="J429" i="4"/>
  <c r="J430" i="4"/>
  <c r="J431" i="4"/>
  <c r="J432" i="4"/>
  <c r="J433" i="4"/>
  <c r="J434" i="4"/>
  <c r="J435" i="4"/>
  <c r="J436" i="4"/>
  <c r="J437" i="4"/>
  <c r="J438" i="4"/>
  <c r="J439" i="4"/>
  <c r="J440" i="4"/>
  <c r="J441" i="4"/>
  <c r="J442" i="4"/>
  <c r="J443" i="4"/>
  <c r="J444" i="4"/>
  <c r="J445" i="4"/>
  <c r="J446" i="4"/>
  <c r="J447" i="4"/>
  <c r="J448" i="4"/>
  <c r="J449" i="4"/>
  <c r="J450" i="4"/>
  <c r="J451" i="4"/>
  <c r="J452" i="4"/>
  <c r="J453" i="4"/>
  <c r="J454" i="4"/>
  <c r="J455" i="4"/>
  <c r="J456" i="4"/>
  <c r="J457" i="4"/>
  <c r="J458" i="4"/>
  <c r="J459" i="4"/>
  <c r="J460" i="4"/>
  <c r="J461" i="4"/>
  <c r="J462" i="4"/>
  <c r="J463" i="4"/>
  <c r="J464" i="4"/>
  <c r="J465" i="4"/>
  <c r="J466" i="4"/>
  <c r="J467" i="4"/>
  <c r="J468" i="4"/>
  <c r="J469" i="4"/>
  <c r="J470" i="4"/>
  <c r="J471" i="4"/>
  <c r="J472" i="4"/>
  <c r="J473" i="4"/>
  <c r="J474" i="4"/>
  <c r="J475" i="4"/>
  <c r="J476" i="4"/>
  <c r="J477" i="4"/>
  <c r="J478" i="4"/>
  <c r="J479" i="4"/>
  <c r="J480" i="4"/>
  <c r="J481" i="4"/>
  <c r="J482" i="4"/>
  <c r="J483" i="4"/>
  <c r="J484" i="4"/>
  <c r="J485" i="4"/>
  <c r="J486" i="4"/>
  <c r="J487" i="4"/>
  <c r="J488" i="4"/>
  <c r="J489" i="4"/>
  <c r="J490" i="4"/>
  <c r="J491" i="4"/>
  <c r="J492" i="4"/>
  <c r="J493" i="4"/>
  <c r="J494" i="4"/>
  <c r="J495" i="4"/>
  <c r="J496" i="4"/>
  <c r="J497" i="4"/>
  <c r="J498" i="4"/>
  <c r="J499" i="4"/>
  <c r="J500" i="4"/>
  <c r="J501" i="4"/>
  <c r="J502" i="4"/>
  <c r="J503" i="4"/>
  <c r="J504" i="4"/>
  <c r="J505" i="4"/>
  <c r="J506" i="4"/>
  <c r="J507" i="4"/>
  <c r="J508" i="4"/>
  <c r="J509" i="4"/>
  <c r="J510" i="4"/>
  <c r="J511" i="4"/>
  <c r="J512" i="4"/>
  <c r="J513" i="4"/>
  <c r="J514" i="4"/>
  <c r="J515" i="4"/>
  <c r="J516" i="4"/>
  <c r="J517" i="4"/>
  <c r="J518" i="4"/>
  <c r="J519" i="4"/>
  <c r="J520" i="4"/>
  <c r="J521" i="4"/>
  <c r="J522" i="4"/>
  <c r="J523" i="4"/>
  <c r="J524" i="4"/>
  <c r="J525" i="4"/>
  <c r="J526" i="4"/>
  <c r="J527" i="4"/>
  <c r="J528" i="4"/>
  <c r="J529" i="4"/>
  <c r="J530" i="4"/>
  <c r="J531" i="4"/>
  <c r="J532" i="4"/>
  <c r="J533" i="4"/>
  <c r="J534" i="4"/>
  <c r="J535" i="4"/>
  <c r="J536" i="4"/>
  <c r="J537" i="4"/>
  <c r="J538" i="4"/>
  <c r="J539" i="4"/>
  <c r="J540" i="4"/>
  <c r="J541" i="4"/>
  <c r="J542" i="4"/>
  <c r="J543" i="4"/>
  <c r="J544" i="4"/>
  <c r="J545" i="4"/>
  <c r="J546" i="4"/>
  <c r="J547" i="4"/>
  <c r="J548" i="4"/>
  <c r="J549" i="4"/>
  <c r="J550" i="4"/>
  <c r="J551" i="4"/>
  <c r="J552" i="4"/>
  <c r="J553" i="4"/>
  <c r="J554" i="4"/>
  <c r="J555" i="4"/>
  <c r="J556" i="4"/>
  <c r="J557" i="4"/>
  <c r="J558" i="4"/>
  <c r="J559" i="4"/>
  <c r="J560" i="4"/>
  <c r="J561" i="4"/>
  <c r="J562" i="4"/>
  <c r="J563" i="4"/>
  <c r="J564" i="4"/>
  <c r="J565" i="4"/>
  <c r="J566" i="4"/>
  <c r="J567" i="4"/>
  <c r="J568" i="4"/>
  <c r="J569" i="4"/>
  <c r="J570" i="4"/>
  <c r="J571" i="4"/>
  <c r="J572" i="4"/>
  <c r="J573" i="4"/>
  <c r="J574" i="4"/>
  <c r="J575" i="4"/>
  <c r="J576" i="4"/>
  <c r="J577" i="4"/>
  <c r="J578" i="4"/>
  <c r="J579" i="4"/>
  <c r="J580" i="4"/>
  <c r="J581" i="4"/>
  <c r="J582" i="4"/>
  <c r="J583" i="4"/>
  <c r="J584" i="4"/>
  <c r="J585" i="4"/>
  <c r="J586" i="4"/>
  <c r="J587" i="4"/>
  <c r="J588" i="4"/>
  <c r="J589" i="4"/>
  <c r="J590" i="4"/>
  <c r="J591" i="4"/>
  <c r="J592" i="4"/>
  <c r="J593" i="4"/>
  <c r="J594" i="4"/>
  <c r="J595" i="4"/>
  <c r="J596" i="4"/>
  <c r="J597" i="4"/>
  <c r="J598" i="4"/>
  <c r="J599" i="4"/>
  <c r="J600" i="4"/>
  <c r="J601" i="4"/>
  <c r="J602" i="4"/>
  <c r="J603" i="4"/>
  <c r="J604" i="4"/>
  <c r="J605" i="4"/>
  <c r="J606" i="4"/>
  <c r="J607" i="4"/>
  <c r="J608" i="4"/>
  <c r="J609" i="4"/>
  <c r="J610" i="4"/>
  <c r="J611" i="4"/>
  <c r="J612" i="4"/>
  <c r="J613" i="4"/>
  <c r="J614" i="4"/>
  <c r="J615" i="4"/>
  <c r="J616" i="4"/>
  <c r="J617" i="4"/>
  <c r="J618" i="4"/>
  <c r="J619" i="4"/>
  <c r="J620" i="4"/>
  <c r="J621" i="4"/>
  <c r="J622" i="4"/>
  <c r="J623" i="4"/>
  <c r="J624" i="4"/>
  <c r="J625" i="4"/>
  <c r="J626" i="4"/>
  <c r="J627" i="4"/>
  <c r="J628" i="4"/>
  <c r="J629" i="4"/>
  <c r="J630" i="4"/>
  <c r="J631" i="4"/>
  <c r="J632" i="4"/>
  <c r="J633" i="4"/>
  <c r="J634" i="4"/>
  <c r="J635" i="4"/>
  <c r="J636" i="4"/>
  <c r="J637" i="4"/>
  <c r="J638" i="4"/>
  <c r="J639" i="4"/>
  <c r="J640" i="4"/>
  <c r="J641" i="4"/>
  <c r="J642" i="4"/>
  <c r="J643" i="4"/>
  <c r="J644" i="4"/>
  <c r="J645" i="4"/>
  <c r="J646" i="4"/>
  <c r="J647" i="4"/>
  <c r="J648" i="4"/>
  <c r="J649" i="4"/>
  <c r="J650" i="4"/>
  <c r="J651" i="4"/>
  <c r="J652" i="4"/>
  <c r="J653" i="4"/>
  <c r="J654" i="4"/>
  <c r="J655" i="4"/>
  <c r="J656" i="4"/>
  <c r="J657" i="4"/>
  <c r="J658" i="4"/>
  <c r="J659" i="4"/>
  <c r="J660" i="4"/>
  <c r="J661" i="4"/>
  <c r="J662" i="4"/>
  <c r="J663" i="4"/>
  <c r="J664" i="4"/>
  <c r="J665" i="4"/>
  <c r="J666" i="4"/>
  <c r="J667" i="4"/>
  <c r="J668" i="4"/>
  <c r="J669" i="4"/>
  <c r="J670" i="4"/>
  <c r="J671" i="4"/>
  <c r="J672" i="4"/>
  <c r="J673" i="4"/>
  <c r="J674" i="4"/>
  <c r="J675" i="4"/>
  <c r="J676" i="4"/>
  <c r="J677" i="4"/>
  <c r="J678" i="4"/>
  <c r="J679" i="4"/>
  <c r="J680" i="4"/>
  <c r="J681" i="4"/>
  <c r="J682" i="4"/>
  <c r="J683" i="4"/>
  <c r="J684" i="4"/>
  <c r="J685" i="4"/>
  <c r="J686" i="4"/>
  <c r="J687" i="4"/>
  <c r="J688" i="4"/>
  <c r="J689" i="4"/>
  <c r="J690" i="4"/>
  <c r="J691" i="4"/>
  <c r="J692" i="4"/>
  <c r="J693" i="4"/>
  <c r="J694" i="4"/>
  <c r="J695" i="4"/>
  <c r="J696" i="4"/>
  <c r="J697" i="4"/>
  <c r="J698" i="4"/>
  <c r="J699" i="4"/>
  <c r="J700" i="4"/>
  <c r="J701" i="4"/>
  <c r="J702" i="4"/>
  <c r="J703" i="4"/>
  <c r="J704" i="4"/>
  <c r="J705" i="4"/>
  <c r="J706" i="4"/>
  <c r="J707" i="4"/>
  <c r="J708" i="4"/>
  <c r="J709" i="4"/>
  <c r="J710" i="4"/>
  <c r="J711" i="4"/>
  <c r="J712" i="4"/>
  <c r="J713" i="4"/>
  <c r="J714" i="4"/>
  <c r="J715" i="4"/>
  <c r="J716" i="4"/>
  <c r="J717" i="4"/>
  <c r="J718" i="4"/>
  <c r="J719" i="4"/>
  <c r="J720" i="4"/>
  <c r="J721" i="4"/>
  <c r="J722" i="4"/>
  <c r="J723" i="4"/>
  <c r="J724" i="4"/>
  <c r="J725" i="4"/>
  <c r="J726" i="4"/>
  <c r="J727" i="4"/>
  <c r="J728" i="4"/>
  <c r="J729" i="4"/>
  <c r="J730" i="4"/>
  <c r="J731" i="4"/>
  <c r="J732" i="4"/>
  <c r="J733" i="4"/>
  <c r="J734" i="4"/>
  <c r="J735" i="4"/>
  <c r="J736" i="4"/>
  <c r="J737" i="4"/>
  <c r="J738" i="4"/>
  <c r="J739" i="4"/>
  <c r="J740" i="4"/>
  <c r="J741" i="4"/>
  <c r="J742" i="4"/>
  <c r="J743" i="4"/>
  <c r="J744" i="4"/>
  <c r="J745" i="4"/>
  <c r="J746" i="4"/>
  <c r="J747" i="4"/>
  <c r="J748" i="4"/>
  <c r="J749" i="4"/>
  <c r="J750" i="4"/>
  <c r="J751" i="4"/>
  <c r="J752" i="4"/>
  <c r="J753" i="4"/>
  <c r="J754" i="4"/>
  <c r="J755" i="4"/>
  <c r="J756" i="4"/>
  <c r="J757" i="4"/>
  <c r="J758" i="4"/>
  <c r="J759" i="4"/>
  <c r="J760" i="4"/>
  <c r="J761" i="4"/>
  <c r="J762" i="4"/>
  <c r="J763" i="4"/>
  <c r="J764" i="4"/>
  <c r="J765" i="4"/>
  <c r="J766" i="4"/>
  <c r="J767" i="4"/>
  <c r="J768" i="4"/>
  <c r="J769" i="4"/>
  <c r="J770" i="4"/>
  <c r="J771" i="4"/>
  <c r="J772" i="4"/>
  <c r="J773" i="4"/>
  <c r="J774" i="4"/>
  <c r="J775" i="4"/>
  <c r="J776" i="4"/>
  <c r="J777" i="4"/>
  <c r="J778" i="4"/>
  <c r="J779" i="4"/>
  <c r="J780" i="4"/>
  <c r="J781" i="4"/>
  <c r="J782" i="4"/>
  <c r="J783" i="4"/>
  <c r="J784" i="4"/>
  <c r="J785" i="4"/>
  <c r="J786" i="4"/>
  <c r="J787" i="4"/>
  <c r="J788" i="4"/>
  <c r="J789" i="4"/>
  <c r="J790" i="4"/>
  <c r="J791" i="4"/>
  <c r="J792" i="4"/>
  <c r="J793" i="4"/>
  <c r="J794" i="4"/>
  <c r="J795" i="4"/>
  <c r="J796" i="4"/>
  <c r="J797" i="4"/>
  <c r="J798" i="4"/>
  <c r="J799" i="4"/>
  <c r="J800" i="4"/>
  <c r="J801" i="4"/>
  <c r="J802" i="4"/>
  <c r="J803" i="4"/>
  <c r="J804" i="4"/>
  <c r="J805" i="4"/>
  <c r="J806" i="4"/>
  <c r="J807" i="4"/>
  <c r="J808" i="4"/>
  <c r="J809" i="4"/>
  <c r="J810" i="4"/>
  <c r="J811" i="4"/>
  <c r="J812" i="4"/>
  <c r="J813" i="4"/>
  <c r="J814" i="4"/>
  <c r="J815" i="4"/>
  <c r="J816" i="4"/>
  <c r="J817" i="4"/>
  <c r="J818" i="4"/>
  <c r="J819" i="4"/>
  <c r="J820" i="4"/>
  <c r="J821" i="4"/>
  <c r="J822" i="4"/>
  <c r="J823" i="4"/>
  <c r="J824" i="4"/>
  <c r="J825" i="4"/>
  <c r="J826" i="4"/>
  <c r="J827" i="4"/>
  <c r="J828" i="4"/>
  <c r="J829" i="4"/>
  <c r="J830" i="4"/>
  <c r="J831" i="4"/>
  <c r="J832" i="4"/>
  <c r="J833" i="4"/>
  <c r="J834" i="4"/>
  <c r="J835" i="4"/>
  <c r="J836" i="4"/>
  <c r="J837" i="4"/>
  <c r="J838" i="4"/>
  <c r="J839" i="4"/>
  <c r="J840" i="4"/>
  <c r="J841" i="4"/>
  <c r="J842" i="4"/>
  <c r="J843" i="4"/>
  <c r="J844" i="4"/>
  <c r="J845" i="4"/>
  <c r="J846" i="4"/>
  <c r="J847" i="4"/>
  <c r="J848" i="4"/>
  <c r="J849" i="4"/>
  <c r="J850" i="4"/>
  <c r="J851" i="4"/>
  <c r="J852" i="4"/>
  <c r="J853" i="4"/>
  <c r="J854" i="4"/>
  <c r="J855" i="4"/>
  <c r="J856" i="4"/>
  <c r="J857" i="4"/>
  <c r="J858" i="4"/>
  <c r="J859" i="4"/>
  <c r="J860" i="4"/>
  <c r="J861" i="4"/>
  <c r="J862" i="4"/>
  <c r="J863" i="4"/>
  <c r="J864" i="4"/>
  <c r="J865" i="4"/>
  <c r="J866" i="4"/>
  <c r="J867" i="4"/>
  <c r="J868" i="4"/>
  <c r="J869" i="4"/>
  <c r="J870" i="4"/>
  <c r="J871" i="4"/>
  <c r="J872" i="4"/>
  <c r="J873" i="4"/>
  <c r="J874" i="4"/>
  <c r="J875" i="4"/>
  <c r="J876" i="4"/>
  <c r="J877" i="4"/>
  <c r="J878" i="4"/>
  <c r="J879" i="4"/>
  <c r="J880" i="4"/>
  <c r="J881" i="4"/>
  <c r="J882" i="4"/>
  <c r="J883" i="4"/>
  <c r="J884" i="4"/>
  <c r="J885" i="4"/>
  <c r="J886" i="4"/>
  <c r="J887" i="4"/>
  <c r="J888" i="4"/>
  <c r="J889" i="4"/>
  <c r="J890" i="4"/>
  <c r="J891" i="4"/>
  <c r="J892" i="4"/>
  <c r="J893" i="4"/>
  <c r="J894" i="4"/>
  <c r="J895" i="4"/>
  <c r="J896" i="4"/>
  <c r="J897" i="4"/>
  <c r="J898" i="4"/>
  <c r="J899" i="4"/>
  <c r="J900" i="4"/>
  <c r="J901" i="4"/>
  <c r="J902" i="4"/>
  <c r="J903" i="4"/>
  <c r="J904" i="4"/>
  <c r="J905" i="4"/>
  <c r="J906" i="4"/>
  <c r="J907" i="4"/>
  <c r="J908" i="4"/>
  <c r="J909" i="4"/>
  <c r="J910" i="4"/>
  <c r="J911" i="4"/>
  <c r="J912" i="4"/>
  <c r="J913" i="4"/>
  <c r="J914" i="4"/>
  <c r="J915" i="4"/>
  <c r="J916" i="4"/>
  <c r="J917" i="4"/>
  <c r="J918" i="4"/>
  <c r="J919" i="4"/>
  <c r="J920" i="4"/>
  <c r="J921" i="4"/>
  <c r="J922" i="4"/>
  <c r="J923" i="4"/>
  <c r="J924" i="4"/>
  <c r="J925" i="4"/>
  <c r="J926" i="4"/>
  <c r="J927" i="4"/>
  <c r="J928" i="4"/>
  <c r="J929" i="4"/>
  <c r="J930" i="4"/>
  <c r="J931" i="4"/>
  <c r="J932" i="4"/>
  <c r="J933" i="4"/>
  <c r="J934" i="4"/>
  <c r="J935" i="4"/>
  <c r="J936" i="4"/>
  <c r="J937" i="4"/>
  <c r="J938" i="4"/>
  <c r="J939" i="4"/>
  <c r="J940" i="4"/>
  <c r="J941" i="4"/>
  <c r="J942" i="4"/>
  <c r="J943" i="4"/>
  <c r="J944" i="4"/>
  <c r="J945" i="4"/>
  <c r="J946" i="4"/>
  <c r="J947" i="4"/>
  <c r="J948" i="4"/>
  <c r="J949" i="4"/>
  <c r="J950" i="4"/>
  <c r="J951" i="4"/>
  <c r="J952" i="4"/>
  <c r="J953" i="4"/>
  <c r="J954" i="4"/>
  <c r="J955" i="4"/>
  <c r="J956" i="4"/>
  <c r="J957" i="4"/>
  <c r="J958" i="4"/>
  <c r="J959" i="4"/>
  <c r="J960" i="4"/>
  <c r="J961" i="4"/>
  <c r="J962" i="4"/>
  <c r="J963" i="4"/>
  <c r="J964" i="4"/>
  <c r="J965" i="4"/>
  <c r="J966" i="4"/>
  <c r="J967" i="4"/>
  <c r="J968" i="4"/>
  <c r="J969" i="4"/>
  <c r="J970" i="4"/>
  <c r="J971" i="4"/>
  <c r="J972" i="4"/>
  <c r="J973" i="4"/>
  <c r="J974" i="4"/>
  <c r="J975" i="4"/>
  <c r="J976" i="4"/>
  <c r="J977" i="4"/>
  <c r="J978" i="4"/>
  <c r="J979" i="4"/>
  <c r="J980" i="4"/>
  <c r="J981" i="4"/>
  <c r="J982" i="4"/>
  <c r="J983" i="4"/>
  <c r="J984" i="4"/>
  <c r="J985" i="4"/>
  <c r="J986" i="4"/>
  <c r="J987" i="4"/>
  <c r="J988" i="4"/>
  <c r="J989" i="4"/>
  <c r="J990" i="4"/>
  <c r="J991" i="4"/>
  <c r="J992" i="4"/>
  <c r="J993" i="4"/>
  <c r="J994" i="4"/>
  <c r="J995" i="4"/>
  <c r="J996" i="4"/>
  <c r="J997" i="4"/>
  <c r="J998" i="4"/>
  <c r="J999" i="4"/>
  <c r="J1000" i="4"/>
  <c r="J1001" i="4"/>
  <c r="J1002" i="4"/>
  <c r="J1003" i="4"/>
  <c r="J1004" i="4"/>
  <c r="J1005" i="4"/>
  <c r="J1006" i="4"/>
  <c r="J1007" i="4"/>
  <c r="J1008" i="4"/>
  <c r="J1009" i="4"/>
  <c r="J1010" i="4"/>
  <c r="J1011" i="4"/>
  <c r="J1012" i="4"/>
  <c r="J1013" i="4"/>
  <c r="J1014" i="4"/>
  <c r="J1015" i="4"/>
  <c r="J1016" i="4"/>
  <c r="J1017" i="4"/>
  <c r="J1018" i="4"/>
  <c r="J1019" i="4"/>
  <c r="J1020" i="4"/>
  <c r="J1021" i="4"/>
  <c r="J1022" i="4"/>
  <c r="J1023" i="4"/>
  <c r="J1024" i="4"/>
  <c r="J1025" i="4"/>
  <c r="J1026" i="4"/>
  <c r="J1027" i="4"/>
  <c r="J1028" i="4"/>
  <c r="J1029" i="4"/>
  <c r="J1030" i="4"/>
  <c r="J1031" i="4"/>
  <c r="J1032" i="4"/>
  <c r="J1033" i="4"/>
  <c r="J1034" i="4"/>
  <c r="J1035" i="4"/>
  <c r="J1036" i="4"/>
  <c r="J1037" i="4"/>
  <c r="J1038" i="4"/>
  <c r="J1039" i="4"/>
  <c r="J1040" i="4"/>
  <c r="J1041" i="4"/>
  <c r="J1042" i="4"/>
  <c r="J1043" i="4"/>
  <c r="J1044" i="4"/>
  <c r="J1045" i="4"/>
  <c r="J1046" i="4"/>
  <c r="J1047" i="4"/>
  <c r="J1048" i="4"/>
  <c r="J1049" i="4"/>
  <c r="J1050" i="4"/>
  <c r="J1051" i="4"/>
  <c r="J1052" i="4"/>
  <c r="J1053" i="4"/>
  <c r="J1054" i="4"/>
  <c r="J1055" i="4"/>
  <c r="J1056" i="4"/>
  <c r="J1057" i="4"/>
  <c r="J1058" i="4"/>
  <c r="J1059" i="4"/>
  <c r="J1060" i="4"/>
  <c r="J1061" i="4"/>
  <c r="J1062" i="4"/>
  <c r="J1063" i="4"/>
  <c r="J1064" i="4"/>
  <c r="J1065" i="4"/>
  <c r="J1066" i="4"/>
  <c r="J1067" i="4"/>
  <c r="J1068" i="4"/>
  <c r="J1069" i="4"/>
  <c r="J1070" i="4"/>
  <c r="J1071" i="4"/>
  <c r="J1072" i="4"/>
  <c r="J1073" i="4"/>
  <c r="J1074" i="4"/>
  <c r="J1075" i="4"/>
  <c r="J1076" i="4"/>
  <c r="J1077" i="4"/>
  <c r="J1078" i="4"/>
  <c r="J1079" i="4"/>
  <c r="J1080" i="4"/>
  <c r="J1081" i="4"/>
  <c r="J1082" i="4"/>
  <c r="J1083" i="4"/>
  <c r="J1084" i="4"/>
  <c r="J1085" i="4"/>
  <c r="J1086" i="4"/>
  <c r="J1087" i="4"/>
  <c r="J1088" i="4"/>
  <c r="J1089" i="4"/>
  <c r="J1090" i="4"/>
  <c r="J1091" i="4"/>
  <c r="J1092" i="4"/>
  <c r="J1093" i="4"/>
  <c r="J1094" i="4"/>
  <c r="J1095" i="4"/>
  <c r="J1096" i="4"/>
  <c r="J1097" i="4"/>
  <c r="J1098" i="4"/>
  <c r="J1099" i="4"/>
  <c r="J1100" i="4"/>
  <c r="J1101" i="4"/>
  <c r="J1102" i="4"/>
  <c r="J1103" i="4"/>
  <c r="J1104" i="4"/>
  <c r="J1105" i="4"/>
  <c r="J1106" i="4"/>
  <c r="J1107" i="4"/>
  <c r="J1108" i="4"/>
  <c r="J1109" i="4"/>
  <c r="J1110" i="4"/>
  <c r="J1111" i="4"/>
  <c r="J1112" i="4"/>
  <c r="J1113" i="4"/>
  <c r="J1114" i="4"/>
  <c r="J1115" i="4"/>
  <c r="J1116" i="4"/>
  <c r="J1117" i="4"/>
  <c r="J1118" i="4"/>
  <c r="J1119" i="4"/>
  <c r="J1120" i="4"/>
  <c r="J1121" i="4"/>
  <c r="J1122" i="4"/>
  <c r="J1123" i="4"/>
  <c r="J1124" i="4"/>
  <c r="J1125" i="4"/>
  <c r="J1126" i="4"/>
  <c r="J1127" i="4"/>
  <c r="J1128" i="4"/>
  <c r="J1129" i="4"/>
  <c r="J1130" i="4"/>
  <c r="J1131" i="4"/>
  <c r="J1132" i="4"/>
  <c r="J1133" i="4"/>
  <c r="J1134" i="4"/>
  <c r="J1135" i="4"/>
  <c r="J1136" i="4"/>
  <c r="J1137" i="4"/>
  <c r="J1138" i="4"/>
  <c r="J1139" i="4"/>
  <c r="J1140" i="4"/>
  <c r="J1141" i="4"/>
  <c r="J1142" i="4"/>
  <c r="J1143" i="4"/>
  <c r="J1144" i="4"/>
  <c r="J1145" i="4"/>
  <c r="J1146" i="4"/>
  <c r="J1147" i="4"/>
  <c r="J1148" i="4"/>
  <c r="J1149" i="4"/>
  <c r="J1150" i="4"/>
  <c r="J1151" i="4"/>
  <c r="J1152" i="4"/>
  <c r="J1153" i="4"/>
  <c r="J1154" i="4"/>
  <c r="J1155" i="4"/>
  <c r="J1156" i="4"/>
  <c r="J1157" i="4"/>
  <c r="J1158" i="4"/>
  <c r="J1159" i="4"/>
  <c r="J1160" i="4"/>
  <c r="J1161" i="4"/>
  <c r="J1162" i="4"/>
  <c r="J1163" i="4"/>
  <c r="J1164" i="4"/>
  <c r="J1165" i="4"/>
  <c r="J1166" i="4"/>
  <c r="J1167" i="4"/>
  <c r="J1168" i="4"/>
  <c r="J1169" i="4"/>
  <c r="J1170" i="4"/>
  <c r="J1171" i="4"/>
  <c r="J1172" i="4"/>
  <c r="J1173" i="4"/>
  <c r="J1174" i="4"/>
  <c r="J1175" i="4"/>
  <c r="J1176" i="4"/>
  <c r="J1177" i="4"/>
  <c r="J1178" i="4"/>
  <c r="J1179" i="4"/>
  <c r="J1180" i="4"/>
  <c r="J1181" i="4"/>
  <c r="J1182" i="4"/>
  <c r="J1183" i="4"/>
  <c r="J1184" i="4"/>
  <c r="J1185" i="4"/>
  <c r="J1186" i="4"/>
  <c r="J1187" i="4"/>
  <c r="J1188" i="4"/>
  <c r="J1189" i="4"/>
  <c r="J1190" i="4"/>
  <c r="J1191" i="4"/>
  <c r="J1192" i="4"/>
  <c r="J1193" i="4"/>
  <c r="J1194" i="4"/>
  <c r="J1195" i="4"/>
  <c r="J1196" i="4"/>
  <c r="J1197" i="4"/>
  <c r="J1198" i="4"/>
  <c r="J1199" i="4"/>
  <c r="J1200" i="4"/>
  <c r="J1201" i="4"/>
  <c r="J1202" i="4"/>
  <c r="J1203" i="4"/>
  <c r="J1204" i="4"/>
  <c r="J1205" i="4"/>
  <c r="J1206" i="4"/>
  <c r="J1207" i="4"/>
  <c r="J1208" i="4"/>
  <c r="J1209" i="4"/>
  <c r="J1210" i="4"/>
  <c r="J1211" i="4"/>
  <c r="J1212" i="4"/>
  <c r="J1213" i="4"/>
  <c r="J1214" i="4"/>
  <c r="J1215" i="4"/>
  <c r="J1216" i="4"/>
  <c r="J1217" i="4"/>
  <c r="J1218" i="4"/>
  <c r="J1219" i="4"/>
  <c r="J1220" i="4"/>
  <c r="J1221" i="4"/>
  <c r="J1222" i="4"/>
  <c r="J1223" i="4"/>
  <c r="J1224" i="4"/>
  <c r="J1225" i="4"/>
  <c r="J1226" i="4"/>
  <c r="J1227" i="4"/>
  <c r="J1228" i="4"/>
  <c r="J1229" i="4"/>
  <c r="J1230" i="4"/>
  <c r="J1231" i="4"/>
  <c r="J1232" i="4"/>
  <c r="J1233" i="4"/>
  <c r="J1234" i="4"/>
  <c r="J1235" i="4"/>
  <c r="J1236" i="4"/>
  <c r="J1237" i="4"/>
  <c r="J1238" i="4"/>
  <c r="J1239" i="4"/>
  <c r="J1240" i="4"/>
  <c r="J1241" i="4"/>
  <c r="J1242" i="4"/>
  <c r="J1243" i="4"/>
  <c r="J1244" i="4"/>
  <c r="J1245" i="4"/>
  <c r="J1246" i="4"/>
  <c r="J1247" i="4"/>
  <c r="J1248" i="4"/>
  <c r="J1249" i="4"/>
  <c r="J1250" i="4"/>
  <c r="J1251" i="4"/>
  <c r="J1252" i="4"/>
  <c r="J1253" i="4"/>
  <c r="J1254" i="4"/>
  <c r="J1255" i="4"/>
  <c r="J1256" i="4"/>
  <c r="J1257" i="4"/>
  <c r="J1258" i="4"/>
  <c r="J1259" i="4"/>
  <c r="J1260" i="4"/>
  <c r="J1261" i="4"/>
  <c r="J1262" i="4"/>
  <c r="J1263" i="4"/>
  <c r="J1264" i="4"/>
  <c r="J1265" i="4"/>
  <c r="J1266" i="4"/>
  <c r="J1267" i="4"/>
  <c r="J1268" i="4"/>
  <c r="J1269" i="4"/>
  <c r="J1270" i="4"/>
  <c r="J1271" i="4"/>
  <c r="J1272" i="4"/>
  <c r="J1273" i="4"/>
  <c r="J1274" i="4"/>
  <c r="J1275" i="4"/>
  <c r="J1276" i="4"/>
  <c r="J1277" i="4"/>
  <c r="J1278" i="4"/>
  <c r="J1279" i="4"/>
  <c r="J1280" i="4"/>
  <c r="J1281" i="4"/>
  <c r="J1282" i="4"/>
  <c r="J1283" i="4"/>
  <c r="J1284" i="4"/>
  <c r="J1285" i="4"/>
  <c r="J1286" i="4"/>
  <c r="J1287" i="4"/>
  <c r="J1288" i="4"/>
  <c r="J1289" i="4"/>
  <c r="J1290" i="4"/>
  <c r="J1291" i="4"/>
  <c r="J1292" i="4"/>
  <c r="J1293" i="4"/>
  <c r="J1294" i="4"/>
  <c r="J1295" i="4"/>
  <c r="J1296" i="4"/>
  <c r="J1297" i="4"/>
  <c r="J1298" i="4"/>
  <c r="J1299" i="4"/>
  <c r="J1300" i="4"/>
  <c r="J1301" i="4"/>
  <c r="J1302" i="4"/>
  <c r="J1303" i="4"/>
  <c r="J1304" i="4"/>
  <c r="J1305" i="4"/>
  <c r="J1306" i="4"/>
  <c r="J1307" i="4"/>
  <c r="J1308" i="4"/>
  <c r="J1309" i="4"/>
  <c r="J1310" i="4"/>
  <c r="J1311" i="4"/>
  <c r="J1312" i="4"/>
  <c r="J1313" i="4"/>
  <c r="J1314" i="4"/>
  <c r="J1315" i="4"/>
  <c r="J1316" i="4"/>
  <c r="J1317" i="4"/>
  <c r="J1318" i="4"/>
  <c r="J1319" i="4"/>
  <c r="J1320" i="4"/>
  <c r="J1321" i="4"/>
  <c r="J1322" i="4"/>
  <c r="J1323" i="4"/>
  <c r="J1324" i="4"/>
  <c r="J1325" i="4"/>
  <c r="J1326" i="4"/>
  <c r="J1327" i="4"/>
  <c r="J1328" i="4"/>
  <c r="J1329" i="4"/>
  <c r="J1330" i="4"/>
  <c r="J1331" i="4"/>
  <c r="J1332" i="4"/>
  <c r="J1333" i="4"/>
  <c r="J1334" i="4"/>
  <c r="J1335" i="4"/>
  <c r="J1336" i="4"/>
  <c r="J1337" i="4"/>
  <c r="J1338" i="4"/>
  <c r="J1339" i="4"/>
  <c r="J1340" i="4"/>
  <c r="J1341" i="4"/>
  <c r="J1342" i="4"/>
  <c r="J1343" i="4"/>
  <c r="J1344" i="4"/>
  <c r="J1345" i="4"/>
  <c r="J1346" i="4"/>
  <c r="J1347" i="4"/>
  <c r="J1348" i="4"/>
  <c r="J1349" i="4"/>
  <c r="J1350" i="4"/>
  <c r="J1351" i="4"/>
  <c r="J1352" i="4"/>
  <c r="J1353" i="4"/>
  <c r="J1354" i="4"/>
  <c r="J1355" i="4"/>
  <c r="J1356" i="4"/>
  <c r="J1357" i="4"/>
  <c r="J1358" i="4"/>
  <c r="J1359" i="4"/>
  <c r="J1360" i="4"/>
  <c r="J1361" i="4"/>
  <c r="J1362" i="4"/>
  <c r="J1363" i="4"/>
  <c r="J1364" i="4"/>
  <c r="J1365" i="4"/>
  <c r="J1366" i="4"/>
  <c r="J1367" i="4"/>
  <c r="J1368" i="4"/>
  <c r="J1369" i="4"/>
  <c r="J1370" i="4"/>
  <c r="J1371" i="4"/>
  <c r="J1372" i="4"/>
  <c r="J1373" i="4"/>
  <c r="J2" i="4"/>
  <c r="P901" i="3" l="1"/>
  <c r="P898" i="3"/>
  <c r="P899" i="3"/>
  <c r="P897" i="3"/>
  <c r="T895" i="3"/>
  <c r="T894" i="3"/>
  <c r="Q892" i="3"/>
  <c r="P890" i="3"/>
  <c r="Q878" i="3"/>
  <c r="Q879" i="3"/>
  <c r="Q880" i="3"/>
  <c r="Q881" i="3"/>
  <c r="Q882" i="3"/>
  <c r="Q883" i="3"/>
  <c r="Q884" i="3"/>
  <c r="Q885" i="3"/>
  <c r="Q886" i="3"/>
  <c r="Q887" i="3"/>
  <c r="Q888" i="3"/>
  <c r="T847" i="3"/>
  <c r="T848" i="3"/>
  <c r="T849" i="3"/>
  <c r="T850" i="3"/>
  <c r="T851" i="3"/>
  <c r="T852" i="3"/>
  <c r="T853" i="3"/>
  <c r="T854" i="3"/>
  <c r="T855" i="3"/>
  <c r="T856" i="3"/>
  <c r="T857" i="3"/>
  <c r="T858" i="3"/>
  <c r="T859" i="3"/>
  <c r="T860" i="3"/>
  <c r="T861" i="3"/>
  <c r="T862" i="3"/>
  <c r="T863" i="3"/>
  <c r="T864" i="3"/>
  <c r="T865" i="3"/>
  <c r="T866" i="3"/>
  <c r="T867" i="3"/>
  <c r="T868" i="3"/>
  <c r="T869" i="3"/>
  <c r="T870" i="3"/>
  <c r="T871" i="3"/>
  <c r="T872" i="3"/>
  <c r="T873" i="3"/>
  <c r="T874" i="3"/>
  <c r="T875" i="3"/>
  <c r="T876" i="3"/>
  <c r="T846" i="3"/>
  <c r="Q843" i="3"/>
  <c r="Q844" i="3"/>
  <c r="Q845" i="3"/>
  <c r="Q833" i="3"/>
  <c r="Q834" i="3"/>
  <c r="Q835" i="3"/>
  <c r="Q836" i="3"/>
  <c r="Q837" i="3"/>
  <c r="Q838" i="3"/>
  <c r="Q839" i="3"/>
  <c r="Q840" i="3"/>
  <c r="Q841" i="3"/>
  <c r="Q832" i="3"/>
  <c r="R827" i="3"/>
  <c r="Q792" i="3"/>
  <c r="Q777" i="3"/>
  <c r="Q778" i="3"/>
  <c r="Q779" i="3"/>
  <c r="Q780" i="3"/>
  <c r="Q781" i="3"/>
  <c r="Q782" i="3"/>
  <c r="Q783" i="3"/>
  <c r="Q784" i="3"/>
  <c r="Q785" i="3"/>
  <c r="Q786" i="3"/>
  <c r="Q787" i="3"/>
  <c r="Q788" i="3"/>
  <c r="Q789" i="3"/>
  <c r="Q790" i="3"/>
  <c r="Q791" i="3"/>
  <c r="Q793" i="3"/>
  <c r="Q794" i="3"/>
  <c r="Q795" i="3"/>
  <c r="Q796" i="3"/>
  <c r="Q797" i="3"/>
  <c r="Q798" i="3"/>
  <c r="Q799" i="3"/>
  <c r="Q800" i="3"/>
  <c r="Q801" i="3"/>
  <c r="Q802" i="3"/>
  <c r="Q803" i="3"/>
  <c r="Q804" i="3"/>
  <c r="Q805" i="3"/>
  <c r="Q806" i="3"/>
  <c r="Q807" i="3"/>
  <c r="Q808" i="3"/>
  <c r="Q809" i="3"/>
  <c r="Q810" i="3"/>
  <c r="Q811" i="3"/>
  <c r="Q812" i="3"/>
  <c r="Q813" i="3"/>
  <c r="Q814" i="3"/>
  <c r="Q815" i="3"/>
  <c r="Q816" i="3"/>
  <c r="Q817" i="3"/>
  <c r="Q818" i="3"/>
  <c r="Q819" i="3"/>
  <c r="Q820" i="3"/>
  <c r="Q821" i="3"/>
  <c r="Q822" i="3"/>
  <c r="Q823" i="3"/>
  <c r="Q824" i="3"/>
  <c r="Q825" i="3"/>
  <c r="Q826" i="3"/>
  <c r="Q827" i="3"/>
  <c r="Q828" i="3"/>
  <c r="Q829" i="3"/>
  <c r="Q830" i="3"/>
  <c r="Q776" i="3"/>
  <c r="Q722" i="3"/>
  <c r="Q723" i="3"/>
  <c r="Q724" i="3"/>
  <c r="Q725" i="3"/>
  <c r="Q726" i="3"/>
  <c r="Q727" i="3"/>
  <c r="Q728" i="3"/>
  <c r="Q729" i="3"/>
  <c r="Q730" i="3"/>
  <c r="Q731" i="3"/>
  <c r="Q732" i="3"/>
  <c r="Q733" i="3"/>
  <c r="Q734" i="3"/>
  <c r="Q735" i="3"/>
  <c r="Q736" i="3"/>
  <c r="Q737" i="3"/>
  <c r="Q738" i="3"/>
  <c r="Q739" i="3"/>
  <c r="Q740" i="3"/>
  <c r="Q741" i="3"/>
  <c r="Q742" i="3"/>
  <c r="Q743" i="3"/>
  <c r="Q744" i="3"/>
  <c r="Q745" i="3"/>
  <c r="Q746" i="3"/>
  <c r="Q747" i="3"/>
  <c r="Q748" i="3"/>
  <c r="Q749" i="3"/>
  <c r="Q750" i="3"/>
  <c r="Q751" i="3"/>
  <c r="Q752" i="3"/>
  <c r="Q753" i="3"/>
  <c r="Q754" i="3"/>
  <c r="Q755" i="3"/>
  <c r="Q756" i="3"/>
  <c r="Q757" i="3"/>
  <c r="Q758" i="3"/>
  <c r="Q759" i="3"/>
  <c r="Q760" i="3"/>
  <c r="Q761" i="3"/>
  <c r="Q762" i="3"/>
  <c r="Q763" i="3"/>
  <c r="Q764" i="3"/>
  <c r="Q765" i="3"/>
  <c r="Q766" i="3"/>
  <c r="Q767" i="3"/>
  <c r="Q768" i="3"/>
  <c r="Q769" i="3"/>
  <c r="Q770" i="3"/>
  <c r="Q771" i="3"/>
  <c r="Q772" i="3"/>
  <c r="Q773" i="3"/>
  <c r="Q774" i="3"/>
  <c r="Q721" i="3"/>
  <c r="Q717" i="3"/>
  <c r="Q718" i="3"/>
  <c r="Q719" i="3"/>
  <c r="Q716" i="3"/>
  <c r="Q714" i="3"/>
  <c r="Q713" i="3"/>
  <c r="Q711" i="3"/>
  <c r="Q656" i="3"/>
  <c r="Q657" i="3"/>
  <c r="Q658" i="3"/>
  <c r="Q659" i="3"/>
  <c r="Q660" i="3"/>
  <c r="Q661" i="3"/>
  <c r="Q662" i="3"/>
  <c r="Q663" i="3"/>
  <c r="Q664" i="3"/>
  <c r="Q665" i="3"/>
  <c r="Q666" i="3"/>
  <c r="Q667" i="3"/>
  <c r="Q668" i="3"/>
  <c r="Q669" i="3"/>
  <c r="Q670" i="3"/>
  <c r="Q671" i="3"/>
  <c r="Q672" i="3"/>
  <c r="Q673" i="3"/>
  <c r="Q674" i="3"/>
  <c r="Q675" i="3"/>
  <c r="Q676" i="3"/>
  <c r="Q677" i="3"/>
  <c r="Q678" i="3"/>
  <c r="Q679" i="3"/>
  <c r="Q680" i="3"/>
  <c r="Q681" i="3"/>
  <c r="Q682" i="3"/>
  <c r="Q683" i="3"/>
  <c r="Q684" i="3"/>
  <c r="Q685" i="3"/>
  <c r="Q686" i="3"/>
  <c r="Q687" i="3"/>
  <c r="Q688" i="3"/>
  <c r="Q689" i="3"/>
  <c r="Q690" i="3"/>
  <c r="Q691" i="3"/>
  <c r="Q692" i="3"/>
  <c r="Q693" i="3"/>
  <c r="Q694" i="3"/>
  <c r="Q695" i="3"/>
  <c r="Q696" i="3"/>
  <c r="Q697" i="3"/>
  <c r="Q698" i="3"/>
  <c r="Q699" i="3"/>
  <c r="Q700" i="3"/>
  <c r="Q701" i="3"/>
  <c r="Q702" i="3"/>
  <c r="Q703" i="3"/>
  <c r="Q704" i="3"/>
  <c r="Q705" i="3"/>
  <c r="Q706" i="3"/>
  <c r="Q707" i="3"/>
  <c r="Q708" i="3"/>
  <c r="Q709" i="3"/>
  <c r="Q655" i="3"/>
  <c r="Q465" i="3" l="1"/>
  <c r="Q466" i="3"/>
  <c r="Q467" i="3"/>
  <c r="Q468" i="3"/>
  <c r="Q469" i="3"/>
  <c r="Q470" i="3"/>
  <c r="Q471" i="3"/>
  <c r="Q472" i="3"/>
  <c r="Q473" i="3"/>
  <c r="Q474" i="3"/>
  <c r="Q475" i="3"/>
  <c r="Q476" i="3"/>
  <c r="Q477" i="3"/>
  <c r="Q478" i="3"/>
  <c r="Q479" i="3"/>
  <c r="Q480" i="3"/>
  <c r="Q481" i="3"/>
  <c r="Q482" i="3"/>
  <c r="Q483" i="3"/>
  <c r="Q484" i="3"/>
  <c r="Q485" i="3"/>
  <c r="Q486" i="3"/>
  <c r="Q487" i="3"/>
  <c r="Q488" i="3"/>
  <c r="Q489" i="3"/>
  <c r="Q490" i="3"/>
  <c r="Q491" i="3"/>
  <c r="Q492" i="3"/>
  <c r="Q493" i="3"/>
  <c r="Q494" i="3"/>
  <c r="Q495" i="3"/>
  <c r="Q496" i="3"/>
  <c r="Q497" i="3"/>
  <c r="Q498" i="3"/>
  <c r="Q499" i="3"/>
  <c r="Q500" i="3"/>
  <c r="Q501" i="3"/>
  <c r="Q502" i="3"/>
  <c r="Q503" i="3"/>
  <c r="Q504" i="3"/>
  <c r="Q505" i="3"/>
  <c r="Q506" i="3"/>
  <c r="Q507" i="3"/>
  <c r="Q508" i="3"/>
  <c r="Q509" i="3"/>
  <c r="Q510" i="3"/>
  <c r="Q511" i="3"/>
  <c r="Q512" i="3"/>
  <c r="Q513" i="3"/>
  <c r="Q514" i="3"/>
  <c r="Q515" i="3"/>
  <c r="Q516" i="3"/>
  <c r="Q517" i="3"/>
  <c r="Q518" i="3"/>
  <c r="Q519" i="3"/>
  <c r="Q520" i="3"/>
  <c r="Q521" i="3"/>
  <c r="Q522" i="3"/>
  <c r="Q523" i="3"/>
  <c r="Q524" i="3"/>
  <c r="Q525" i="3"/>
  <c r="Q526" i="3"/>
  <c r="Q527" i="3"/>
  <c r="Q528" i="3"/>
  <c r="Q529" i="3"/>
  <c r="Q530" i="3"/>
  <c r="Q531" i="3"/>
  <c r="Q532" i="3"/>
  <c r="Q533" i="3"/>
  <c r="Q534" i="3"/>
  <c r="Q535" i="3"/>
  <c r="Q536" i="3"/>
  <c r="Q537" i="3"/>
  <c r="Q538" i="3"/>
  <c r="Q539" i="3"/>
  <c r="Q540" i="3"/>
  <c r="Q541" i="3"/>
  <c r="Q542" i="3"/>
  <c r="Q543" i="3"/>
  <c r="Q544" i="3"/>
  <c r="Q545" i="3"/>
  <c r="Q546" i="3"/>
  <c r="Q547" i="3"/>
  <c r="Q548" i="3"/>
  <c r="Q549" i="3"/>
  <c r="Q550" i="3"/>
  <c r="Q551" i="3"/>
  <c r="Q552" i="3"/>
  <c r="Q553" i="3"/>
  <c r="Q554" i="3"/>
  <c r="Q555" i="3"/>
  <c r="Q556" i="3"/>
  <c r="Q557" i="3"/>
  <c r="Q558" i="3"/>
  <c r="Q559" i="3"/>
  <c r="Q560" i="3"/>
  <c r="Q561" i="3"/>
  <c r="Q562" i="3"/>
  <c r="Q563" i="3"/>
  <c r="Q564" i="3"/>
  <c r="Q565" i="3"/>
  <c r="Q566" i="3"/>
  <c r="Q567" i="3"/>
  <c r="Q568" i="3"/>
  <c r="Q569" i="3"/>
  <c r="Q570" i="3"/>
  <c r="Q571" i="3"/>
  <c r="Q572" i="3"/>
  <c r="Q573" i="3"/>
  <c r="Q574" i="3"/>
  <c r="Q575" i="3"/>
  <c r="Q576" i="3"/>
  <c r="Q577" i="3"/>
  <c r="Q578" i="3"/>
  <c r="Q579" i="3"/>
  <c r="Q580" i="3"/>
  <c r="Q581" i="3"/>
  <c r="Q582" i="3"/>
  <c r="Q583" i="3"/>
  <c r="Q584" i="3"/>
  <c r="Q585" i="3"/>
  <c r="Q586" i="3"/>
  <c r="Q587" i="3"/>
  <c r="Q588" i="3"/>
  <c r="Q589" i="3"/>
  <c r="Q590" i="3"/>
  <c r="Q591" i="3"/>
  <c r="Q592" i="3"/>
  <c r="Q593" i="3"/>
  <c r="Q594" i="3"/>
  <c r="Q595" i="3"/>
  <c r="Q596" i="3"/>
  <c r="Q597" i="3"/>
  <c r="Q598" i="3"/>
  <c r="Q599" i="3"/>
  <c r="Q600" i="3"/>
  <c r="Q601" i="3"/>
  <c r="Q602" i="3"/>
  <c r="Q603" i="3"/>
  <c r="Q604" i="3"/>
  <c r="Q605" i="3"/>
  <c r="Q606" i="3"/>
  <c r="Q607" i="3"/>
  <c r="Q608" i="3"/>
  <c r="Q609" i="3"/>
  <c r="Q610" i="3"/>
  <c r="Q611" i="3"/>
  <c r="Q612" i="3"/>
  <c r="Q613" i="3"/>
  <c r="Q614" i="3"/>
  <c r="Q615" i="3"/>
  <c r="Q616" i="3"/>
  <c r="Q617" i="3"/>
  <c r="Q618" i="3"/>
  <c r="Q619" i="3"/>
  <c r="Q620" i="3"/>
  <c r="Q621" i="3"/>
  <c r="Q622" i="3"/>
  <c r="Q623" i="3"/>
  <c r="Q624" i="3"/>
  <c r="Q625" i="3"/>
  <c r="Q626" i="3"/>
  <c r="Q627" i="3"/>
  <c r="Q628" i="3"/>
  <c r="Q629" i="3"/>
  <c r="Q630" i="3"/>
  <c r="Q631" i="3"/>
  <c r="Q632" i="3"/>
  <c r="Q633" i="3"/>
  <c r="Q634" i="3"/>
  <c r="Q635" i="3"/>
  <c r="Q636" i="3"/>
  <c r="Q637" i="3"/>
  <c r="Q638" i="3"/>
  <c r="Q639" i="3"/>
  <c r="Q640" i="3"/>
  <c r="Q641" i="3"/>
  <c r="Q642" i="3"/>
  <c r="Q643" i="3"/>
  <c r="Q644" i="3"/>
  <c r="Q645" i="3"/>
  <c r="Q646" i="3"/>
  <c r="Q647" i="3"/>
  <c r="Q648" i="3"/>
  <c r="Q649" i="3"/>
  <c r="Q650" i="3"/>
  <c r="Q651" i="3"/>
  <c r="Q652" i="3"/>
  <c r="Q653" i="3"/>
  <c r="Q464" i="3"/>
  <c r="Q461" i="3"/>
  <c r="Q462" i="3"/>
  <c r="Q460" i="3"/>
  <c r="Q458" i="3"/>
  <c r="Q457" i="3"/>
  <c r="Q220" i="3"/>
  <c r="Q221" i="3"/>
  <c r="Q222" i="3"/>
  <c r="Q223" i="3"/>
  <c r="Q224" i="3"/>
  <c r="Q225" i="3"/>
  <c r="Q226" i="3"/>
  <c r="Q227" i="3"/>
  <c r="Q228" i="3"/>
  <c r="Q229" i="3"/>
  <c r="Q230" i="3"/>
  <c r="Q231" i="3"/>
  <c r="Q232" i="3"/>
  <c r="Q233" i="3"/>
  <c r="Q234" i="3"/>
  <c r="Q235" i="3"/>
  <c r="Q236" i="3"/>
  <c r="Q237" i="3"/>
  <c r="Q238" i="3"/>
  <c r="Q239" i="3"/>
  <c r="Q240" i="3"/>
  <c r="Q241" i="3"/>
  <c r="Q242" i="3"/>
  <c r="Q243" i="3"/>
  <c r="Q244" i="3"/>
  <c r="Q245" i="3"/>
  <c r="Q246" i="3"/>
  <c r="Q247" i="3"/>
  <c r="Q248" i="3"/>
  <c r="Q249" i="3"/>
  <c r="Q250" i="3"/>
  <c r="Q251" i="3"/>
  <c r="Q252" i="3"/>
  <c r="Q253" i="3"/>
  <c r="Q254" i="3"/>
  <c r="Q255" i="3"/>
  <c r="Q256" i="3"/>
  <c r="Q257" i="3"/>
  <c r="Q258" i="3"/>
  <c r="Q259" i="3"/>
  <c r="Q260" i="3"/>
  <c r="Q261" i="3"/>
  <c r="Q262" i="3"/>
  <c r="Q263" i="3"/>
  <c r="Q264" i="3"/>
  <c r="Q265" i="3"/>
  <c r="Q266" i="3"/>
  <c r="Q267" i="3"/>
  <c r="Q268" i="3"/>
  <c r="Q269" i="3"/>
  <c r="Q270" i="3"/>
  <c r="Q271" i="3"/>
  <c r="Q272" i="3"/>
  <c r="Q273" i="3"/>
  <c r="Q274" i="3"/>
  <c r="Q275" i="3"/>
  <c r="Q276" i="3"/>
  <c r="Q277" i="3"/>
  <c r="Q278" i="3"/>
  <c r="Q279" i="3"/>
  <c r="Q280" i="3"/>
  <c r="Q281" i="3"/>
  <c r="Q282" i="3"/>
  <c r="Q283" i="3"/>
  <c r="Q284" i="3"/>
  <c r="Q285" i="3"/>
  <c r="Q286" i="3"/>
  <c r="Q287" i="3"/>
  <c r="Q288" i="3"/>
  <c r="Q289" i="3"/>
  <c r="Q290" i="3"/>
  <c r="Q291" i="3"/>
  <c r="Q292" i="3"/>
  <c r="Q293" i="3"/>
  <c r="Q294" i="3"/>
  <c r="Q295" i="3"/>
  <c r="Q296" i="3"/>
  <c r="Q297" i="3"/>
  <c r="Q298" i="3"/>
  <c r="Q299" i="3"/>
  <c r="Q300" i="3"/>
  <c r="Q301" i="3"/>
  <c r="Q302" i="3"/>
  <c r="Q303" i="3"/>
  <c r="Q304" i="3"/>
  <c r="Q305" i="3"/>
  <c r="Q306" i="3"/>
  <c r="Q307" i="3"/>
  <c r="Q308" i="3"/>
  <c r="Q309" i="3"/>
  <c r="Q310" i="3"/>
  <c r="Q311" i="3"/>
  <c r="Q312" i="3"/>
  <c r="Q313" i="3"/>
  <c r="Q314" i="3"/>
  <c r="Q315" i="3"/>
  <c r="Q316" i="3"/>
  <c r="Q317" i="3"/>
  <c r="Q318" i="3"/>
  <c r="Q319" i="3"/>
  <c r="Q320" i="3"/>
  <c r="Q321" i="3"/>
  <c r="Q322" i="3"/>
  <c r="Q323" i="3"/>
  <c r="Q324" i="3"/>
  <c r="Q325" i="3"/>
  <c r="Q326" i="3"/>
  <c r="Q327" i="3"/>
  <c r="Q328" i="3"/>
  <c r="Q329" i="3"/>
  <c r="Q330" i="3"/>
  <c r="Q331" i="3"/>
  <c r="Q332" i="3"/>
  <c r="Q333" i="3"/>
  <c r="Q334" i="3"/>
  <c r="Q335" i="3"/>
  <c r="Q336" i="3"/>
  <c r="Q337" i="3"/>
  <c r="Q338" i="3"/>
  <c r="Q339" i="3"/>
  <c r="Q340" i="3"/>
  <c r="Q341" i="3"/>
  <c r="Q342" i="3"/>
  <c r="Q343" i="3"/>
  <c r="Q344" i="3"/>
  <c r="Q345" i="3"/>
  <c r="Q346" i="3"/>
  <c r="Q347" i="3"/>
  <c r="Q348" i="3"/>
  <c r="Q349" i="3"/>
  <c r="Q350" i="3"/>
  <c r="Q351" i="3"/>
  <c r="Q352" i="3"/>
  <c r="Q353" i="3"/>
  <c r="Q354" i="3"/>
  <c r="Q355" i="3"/>
  <c r="Q356" i="3"/>
  <c r="Q357" i="3"/>
  <c r="Q358" i="3"/>
  <c r="Q359" i="3"/>
  <c r="Q360" i="3"/>
  <c r="Q361" i="3"/>
  <c r="Q362" i="3"/>
  <c r="Q363" i="3"/>
  <c r="Q364" i="3"/>
  <c r="Q365" i="3"/>
  <c r="Q366" i="3"/>
  <c r="Q367" i="3"/>
  <c r="Q368" i="3"/>
  <c r="Q369" i="3"/>
  <c r="Q370" i="3"/>
  <c r="Q371" i="3"/>
  <c r="Q372" i="3"/>
  <c r="Q373" i="3"/>
  <c r="Q374" i="3"/>
  <c r="Q375" i="3"/>
  <c r="Q376" i="3"/>
  <c r="Q377" i="3"/>
  <c r="Q378" i="3"/>
  <c r="Q379" i="3"/>
  <c r="Q380" i="3"/>
  <c r="Q381" i="3"/>
  <c r="Q382" i="3"/>
  <c r="Q383" i="3"/>
  <c r="Q384" i="3"/>
  <c r="Q385" i="3"/>
  <c r="Q386" i="3"/>
  <c r="Q387" i="3"/>
  <c r="Q388" i="3"/>
  <c r="Q389" i="3"/>
  <c r="Q390" i="3"/>
  <c r="Q391" i="3"/>
  <c r="Q392" i="3"/>
  <c r="Q393" i="3"/>
  <c r="Q394" i="3"/>
  <c r="Q395" i="3"/>
  <c r="Q396" i="3"/>
  <c r="Q397" i="3"/>
  <c r="Q398" i="3"/>
  <c r="Q399" i="3"/>
  <c r="Q400" i="3"/>
  <c r="Q401" i="3"/>
  <c r="Q402" i="3"/>
  <c r="Q403" i="3"/>
  <c r="Q404" i="3"/>
  <c r="Q405" i="3"/>
  <c r="Q406" i="3"/>
  <c r="Q407" i="3"/>
  <c r="Q408" i="3"/>
  <c r="Q409" i="3"/>
  <c r="Q410" i="3"/>
  <c r="Q411" i="3"/>
  <c r="Q412" i="3"/>
  <c r="Q413" i="3"/>
  <c r="Q414" i="3"/>
  <c r="Q415" i="3"/>
  <c r="Q416" i="3"/>
  <c r="Q417" i="3"/>
  <c r="Q418" i="3"/>
  <c r="Q419" i="3"/>
  <c r="Q420" i="3"/>
  <c r="Q421" i="3"/>
  <c r="Q422" i="3"/>
  <c r="Q423" i="3"/>
  <c r="Q424" i="3"/>
  <c r="Q425" i="3"/>
  <c r="Q426" i="3"/>
  <c r="Q427" i="3"/>
  <c r="Q428" i="3"/>
  <c r="Q429" i="3"/>
  <c r="Q430" i="3"/>
  <c r="Q431" i="3"/>
  <c r="Q432" i="3"/>
  <c r="Q433" i="3"/>
  <c r="Q434" i="3"/>
  <c r="Q435" i="3"/>
  <c r="Q436" i="3"/>
  <c r="Q437" i="3"/>
  <c r="Q438" i="3"/>
  <c r="Q439" i="3"/>
  <c r="Q440" i="3"/>
  <c r="Q441" i="3"/>
  <c r="Q442" i="3"/>
  <c r="Q443" i="3"/>
  <c r="Q444" i="3"/>
  <c r="Q445" i="3"/>
  <c r="Q446" i="3"/>
  <c r="Q447" i="3"/>
  <c r="Q448" i="3"/>
  <c r="Q449" i="3"/>
  <c r="Q450" i="3"/>
  <c r="Q451" i="3"/>
  <c r="Q452" i="3"/>
  <c r="Q453" i="3"/>
  <c r="Q454" i="3"/>
  <c r="Q455" i="3"/>
  <c r="Q219" i="3"/>
  <c r="Q3" i="3"/>
  <c r="Q4" i="3"/>
  <c r="Q5" i="3"/>
  <c r="Q6" i="3"/>
  <c r="Q7" i="3"/>
  <c r="Q8" i="3"/>
  <c r="Q9" i="3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Q58" i="3"/>
  <c r="Q59" i="3"/>
  <c r="Q60" i="3"/>
  <c r="Q61" i="3"/>
  <c r="Q62" i="3"/>
  <c r="Q63" i="3"/>
  <c r="Q64" i="3"/>
  <c r="Q65" i="3"/>
  <c r="Q66" i="3"/>
  <c r="Q67" i="3"/>
  <c r="Q68" i="3"/>
  <c r="Q69" i="3"/>
  <c r="Q70" i="3"/>
  <c r="Q71" i="3"/>
  <c r="Q72" i="3"/>
  <c r="Q73" i="3"/>
  <c r="Q74" i="3"/>
  <c r="Q75" i="3"/>
  <c r="Q76" i="3"/>
  <c r="Q77" i="3"/>
  <c r="Q78" i="3"/>
  <c r="Q79" i="3"/>
  <c r="Q80" i="3"/>
  <c r="Q81" i="3"/>
  <c r="Q82" i="3"/>
  <c r="Q83" i="3"/>
  <c r="Q84" i="3"/>
  <c r="Q85" i="3"/>
  <c r="Q86" i="3"/>
  <c r="Q87" i="3"/>
  <c r="Q88" i="3"/>
  <c r="Q89" i="3"/>
  <c r="Q90" i="3"/>
  <c r="Q91" i="3"/>
  <c r="Q92" i="3"/>
  <c r="Q93" i="3"/>
  <c r="Q94" i="3"/>
  <c r="Q95" i="3"/>
  <c r="Q96" i="3"/>
  <c r="Q97" i="3"/>
  <c r="Q98" i="3"/>
  <c r="Q99" i="3"/>
  <c r="Q100" i="3"/>
  <c r="Q101" i="3"/>
  <c r="Q102" i="3"/>
  <c r="Q103" i="3"/>
  <c r="Q104" i="3"/>
  <c r="Q105" i="3"/>
  <c r="Q106" i="3"/>
  <c r="Q107" i="3"/>
  <c r="Q108" i="3"/>
  <c r="Q109" i="3"/>
  <c r="Q110" i="3"/>
  <c r="Q111" i="3"/>
  <c r="Q112" i="3"/>
  <c r="Q113" i="3"/>
  <c r="Q114" i="3"/>
  <c r="Q115" i="3"/>
  <c r="Q116" i="3"/>
  <c r="Q117" i="3"/>
  <c r="Q118" i="3"/>
  <c r="Q119" i="3"/>
  <c r="Q120" i="3"/>
  <c r="Q121" i="3"/>
  <c r="Q122" i="3"/>
  <c r="Q123" i="3"/>
  <c r="Q124" i="3"/>
  <c r="Q125" i="3"/>
  <c r="Q126" i="3"/>
  <c r="Q127" i="3"/>
  <c r="Q128" i="3"/>
  <c r="Q129" i="3"/>
  <c r="Q130" i="3"/>
  <c r="Q131" i="3"/>
  <c r="Q132" i="3"/>
  <c r="Q133" i="3"/>
  <c r="Q134" i="3"/>
  <c r="Q135" i="3"/>
  <c r="Q136" i="3"/>
  <c r="Q137" i="3"/>
  <c r="Q138" i="3"/>
  <c r="Q139" i="3"/>
  <c r="Q140" i="3"/>
  <c r="Q141" i="3"/>
  <c r="Q142" i="3"/>
  <c r="Q143" i="3"/>
  <c r="Q144" i="3"/>
  <c r="Q145" i="3"/>
  <c r="Q146" i="3"/>
  <c r="Q147" i="3"/>
  <c r="Q148" i="3"/>
  <c r="Q149" i="3"/>
  <c r="Q150" i="3"/>
  <c r="Q151" i="3"/>
  <c r="Q152" i="3"/>
  <c r="Q153" i="3"/>
  <c r="Q154" i="3"/>
  <c r="Q155" i="3"/>
  <c r="Q156" i="3"/>
  <c r="Q157" i="3"/>
  <c r="Q158" i="3"/>
  <c r="Q159" i="3"/>
  <c r="Q160" i="3"/>
  <c r="Q161" i="3"/>
  <c r="Q162" i="3"/>
  <c r="Q163" i="3"/>
  <c r="Q164" i="3"/>
  <c r="Q165" i="3"/>
  <c r="Q166" i="3"/>
  <c r="Q167" i="3"/>
  <c r="Q168" i="3"/>
  <c r="Q169" i="3"/>
  <c r="Q170" i="3"/>
  <c r="Q171" i="3"/>
  <c r="Q172" i="3"/>
  <c r="Q173" i="3"/>
  <c r="Q174" i="3"/>
  <c r="Q175" i="3"/>
  <c r="Q176" i="3"/>
  <c r="Q177" i="3"/>
  <c r="Q178" i="3"/>
  <c r="Q179" i="3"/>
  <c r="Q180" i="3"/>
  <c r="Q181" i="3"/>
  <c r="Q182" i="3"/>
  <c r="Q183" i="3"/>
  <c r="Q184" i="3"/>
  <c r="Q185" i="3"/>
  <c r="Q186" i="3"/>
  <c r="Q187" i="3"/>
  <c r="Q188" i="3"/>
  <c r="Q189" i="3"/>
  <c r="Q190" i="3"/>
  <c r="Q191" i="3"/>
  <c r="Q192" i="3"/>
  <c r="Q193" i="3"/>
  <c r="Q194" i="3"/>
  <c r="Q195" i="3"/>
  <c r="Q196" i="3"/>
  <c r="Q197" i="3"/>
  <c r="Q198" i="3"/>
  <c r="Q199" i="3"/>
  <c r="Q200" i="3"/>
  <c r="Q201" i="3"/>
  <c r="Q202" i="3"/>
  <c r="Q203" i="3"/>
  <c r="Q204" i="3"/>
  <c r="Q205" i="3"/>
  <c r="Q206" i="3"/>
  <c r="Q207" i="3"/>
  <c r="Q208" i="3"/>
  <c r="Q209" i="3"/>
  <c r="Q210" i="3"/>
  <c r="Q211" i="3"/>
  <c r="Q212" i="3"/>
  <c r="Q213" i="3"/>
  <c r="Q214" i="3"/>
  <c r="Q215" i="3"/>
  <c r="Q216" i="3"/>
  <c r="Q217" i="3"/>
  <c r="Q2" i="3"/>
</calcChain>
</file>

<file path=xl/sharedStrings.xml><?xml version="1.0" encoding="utf-8"?>
<sst xmlns="http://schemas.openxmlformats.org/spreadsheetml/2006/main" count="27725" uniqueCount="6550">
  <si>
    <t>LV1</t>
  </si>
  <si>
    <t>LV2</t>
  </si>
  <si>
    <t>LV3</t>
  </si>
  <si>
    <t>ALLEMAND</t>
  </si>
  <si>
    <t>ANGLAIS</t>
  </si>
  <si>
    <t>ESPAGNOL</t>
  </si>
  <si>
    <t>ITALIEN</t>
  </si>
  <si>
    <t>RUSSE</t>
  </si>
  <si>
    <t>PORTUGAIS</t>
  </si>
  <si>
    <t>CHINOIS</t>
  </si>
  <si>
    <t>JAPONAIS</t>
  </si>
  <si>
    <t>ARDENNES</t>
  </si>
  <si>
    <t>0080006N</t>
  </si>
  <si>
    <t>LG</t>
  </si>
  <si>
    <t>CHANZY</t>
  </si>
  <si>
    <t>CHARLEVILLE-MEZIERES</t>
  </si>
  <si>
    <t>0080007P</t>
  </si>
  <si>
    <t>LGT</t>
  </si>
  <si>
    <t>SEVIGNE</t>
  </si>
  <si>
    <t>0080008R</t>
  </si>
  <si>
    <t>FRANCOIS BAZIN</t>
  </si>
  <si>
    <t>0080010T</t>
  </si>
  <si>
    <t>0080011U</t>
  </si>
  <si>
    <t>CLG</t>
  </si>
  <si>
    <t>JEAN MACE</t>
  </si>
  <si>
    <t>0080016Z</t>
  </si>
  <si>
    <t>MARIE-HELENE CARDOT</t>
  </si>
  <si>
    <t>DOUZY</t>
  </si>
  <si>
    <t>0080017A</t>
  </si>
  <si>
    <t>LES AURAINS</t>
  </si>
  <si>
    <t>FUMAY</t>
  </si>
  <si>
    <t>0080018B</t>
  </si>
  <si>
    <t>VAUBAN</t>
  </si>
  <si>
    <t>GIVET</t>
  </si>
  <si>
    <t>0080021E</t>
  </si>
  <si>
    <t>DE LA RETOURNE</t>
  </si>
  <si>
    <t>JUNIVILLE</t>
  </si>
  <si>
    <t>0080027L</t>
  </si>
  <si>
    <t>MONGE</t>
  </si>
  <si>
    <t>0080028M</t>
  </si>
  <si>
    <t>ARMAND MALAISE</t>
  </si>
  <si>
    <t>0080035V</t>
  </si>
  <si>
    <t>ARTHUR RIMBAUD</t>
  </si>
  <si>
    <t>0080036W</t>
  </si>
  <si>
    <t>JEAN ROGISSART</t>
  </si>
  <si>
    <t>NOUZONVILLE</t>
  </si>
  <si>
    <t>0080039Z</t>
  </si>
  <si>
    <t>PAUL VERLAINE</t>
  </si>
  <si>
    <t>RETHEL</t>
  </si>
  <si>
    <t>0080040A</t>
  </si>
  <si>
    <t>JEAN MOULIN</t>
  </si>
  <si>
    <t>REVIN</t>
  </si>
  <si>
    <t>0080042C</t>
  </si>
  <si>
    <t>DU BLANC MARAIS</t>
  </si>
  <si>
    <t>RIMOGNE</t>
  </si>
  <si>
    <t>0080045F</t>
  </si>
  <si>
    <t>PIERRE BAYLE</t>
  </si>
  <si>
    <t>SEDAN</t>
  </si>
  <si>
    <t>0080046G</t>
  </si>
  <si>
    <t>ELISABETH DE NASSAU</t>
  </si>
  <si>
    <t>0080047H</t>
  </si>
  <si>
    <t>JEAN-BAPTISTE CLEMENT</t>
  </si>
  <si>
    <t>0080048J</t>
  </si>
  <si>
    <t>LE CHATEAU</t>
  </si>
  <si>
    <t>0080052N</t>
  </si>
  <si>
    <t>CHARLES BRUNEAU</t>
  </si>
  <si>
    <t>VIREUX-WALLERAND</t>
  </si>
  <si>
    <t>0080053P</t>
  </si>
  <si>
    <t>THOMAS MASARYK</t>
  </si>
  <si>
    <t>VOUZIERS</t>
  </si>
  <si>
    <t>LP</t>
  </si>
  <si>
    <t>0080068F</t>
  </si>
  <si>
    <t>ROUGET DE LISLE</t>
  </si>
  <si>
    <t>0080079T</t>
  </si>
  <si>
    <t>FRED SCAMARONI</t>
  </si>
  <si>
    <t>0080081V</t>
  </si>
  <si>
    <t>LG PR</t>
  </si>
  <si>
    <t>MABILLON</t>
  </si>
  <si>
    <t>0080082W</t>
  </si>
  <si>
    <t>LPO PR</t>
  </si>
  <si>
    <t>SAINT PAUL</t>
  </si>
  <si>
    <t>0080084Y</t>
  </si>
  <si>
    <t>CLG PR</t>
  </si>
  <si>
    <t>ST JEAN-BAPTISTE DE LA SALLE</t>
  </si>
  <si>
    <t>0080088C</t>
  </si>
  <si>
    <t>STE THERESE</t>
  </si>
  <si>
    <t>0080089D</t>
  </si>
  <si>
    <t>ST LOUIS</t>
  </si>
  <si>
    <t>0080093H</t>
  </si>
  <si>
    <t>LP PR</t>
  </si>
  <si>
    <t>JEANNE D'ARC</t>
  </si>
  <si>
    <t>0080105W</t>
  </si>
  <si>
    <t>JULES FERRY</t>
  </si>
  <si>
    <t>BOGNY-SUR-MEUSE</t>
  </si>
  <si>
    <t>0080826E</t>
  </si>
  <si>
    <t>LE LAC</t>
  </si>
  <si>
    <t>0080827F</t>
  </si>
  <si>
    <t>LES DEUX VALLEES</t>
  </si>
  <si>
    <t>MONTHERME</t>
  </si>
  <si>
    <t>0080829H</t>
  </si>
  <si>
    <t>JEAN DE LA FONTAINE</t>
  </si>
  <si>
    <t>0080839U</t>
  </si>
  <si>
    <t>PASTEUR</t>
  </si>
  <si>
    <t>0080894D</t>
  </si>
  <si>
    <t>ROGER SALENGRO</t>
  </si>
  <si>
    <t>0080896F</t>
  </si>
  <si>
    <t>DU VAL DE MEUSE</t>
  </si>
  <si>
    <t>NOUVION-SUR-MEUSE</t>
  </si>
  <si>
    <t>0080897G</t>
  </si>
  <si>
    <t>ROBERT DE SORBON</t>
  </si>
  <si>
    <t>0080909V</t>
  </si>
  <si>
    <t>VALLIERE</t>
  </si>
  <si>
    <t>SAULT-LES-RETHEL</t>
  </si>
  <si>
    <t>0080910W</t>
  </si>
  <si>
    <t>TURENNE</t>
  </si>
  <si>
    <t>0080925M</t>
  </si>
  <si>
    <t>LEO LAGRANGE</t>
  </si>
  <si>
    <t>0080948M</t>
  </si>
  <si>
    <t>0080949N</t>
  </si>
  <si>
    <t>GEORGE SAND</t>
  </si>
  <si>
    <t>0080954U</t>
  </si>
  <si>
    <t>BAYARD</t>
  </si>
  <si>
    <t>0080994M</t>
  </si>
  <si>
    <t>NOTRE DAME</t>
  </si>
  <si>
    <t>0080995N</t>
  </si>
  <si>
    <t>0081001V</t>
  </si>
  <si>
    <t>JULES LEROUX</t>
  </si>
  <si>
    <t>VILLERS-SEMEUSE</t>
  </si>
  <si>
    <t>0081047V</t>
  </si>
  <si>
    <t>BAZEILLES</t>
  </si>
  <si>
    <t>0081096Y</t>
  </si>
  <si>
    <t>GRANDPRE</t>
  </si>
  <si>
    <t>0081097Z</t>
  </si>
  <si>
    <t>0081098A</t>
  </si>
  <si>
    <t>ROCROI</t>
  </si>
  <si>
    <t>0081099B</t>
  </si>
  <si>
    <t>CARIGNAN</t>
  </si>
  <si>
    <t>0081100C</t>
  </si>
  <si>
    <t>ATTIGNY</t>
  </si>
  <si>
    <t>0081102E</t>
  </si>
  <si>
    <t>MULTISITE ASFELD - CHATEAU POR</t>
  </si>
  <si>
    <t>ASFELD</t>
  </si>
  <si>
    <t>0081103F</t>
  </si>
  <si>
    <t>RAUCOURT-ET-FLABA</t>
  </si>
  <si>
    <t>0081104G</t>
  </si>
  <si>
    <t>SIGNY-L'ABBAYE</t>
  </si>
  <si>
    <t>0081105H</t>
  </si>
  <si>
    <t>MULTISITE SIGNY-LE-PETIT-LIART</t>
  </si>
  <si>
    <t>SIGNY-LE-PETIT</t>
  </si>
  <si>
    <t>AUBE</t>
  </si>
  <si>
    <t>0100003Z</t>
  </si>
  <si>
    <t>GASTON BACHELARD</t>
  </si>
  <si>
    <t>BAR-SUR-AUBE</t>
  </si>
  <si>
    <t>0100004A</t>
  </si>
  <si>
    <t>VAL MORE</t>
  </si>
  <si>
    <t>BAR-SUR-SEINE</t>
  </si>
  <si>
    <t>0100005B</t>
  </si>
  <si>
    <t>PAUL PORTIER</t>
  </si>
  <si>
    <t>0100007D</t>
  </si>
  <si>
    <t>JULIEN REGNIER</t>
  </si>
  <si>
    <t>BRIENNE-LE-CHATEAU</t>
  </si>
  <si>
    <t>0100008E</t>
  </si>
  <si>
    <t>AMADIS JAMYN</t>
  </si>
  <si>
    <t>CHAOURCE</t>
  </si>
  <si>
    <t>0100009F</t>
  </si>
  <si>
    <t>ALBERT CAMUS</t>
  </si>
  <si>
    <t>LA CHAPELLE-SAINT-LUC</t>
  </si>
  <si>
    <t>0100010G</t>
  </si>
  <si>
    <t>EUGENE BELGRAND</t>
  </si>
  <si>
    <t>ERVY-LE-CHATEL</t>
  </si>
  <si>
    <t>0100011H</t>
  </si>
  <si>
    <t>MARIGNY-LE-CHATEL</t>
  </si>
  <si>
    <t>0100013K</t>
  </si>
  <si>
    <t>DES ROISES</t>
  </si>
  <si>
    <t>PINEY</t>
  </si>
  <si>
    <t>0100015M</t>
  </si>
  <si>
    <t>F. ET I. JOLIOT CURIE</t>
  </si>
  <si>
    <t>ROMILLY-SUR-SEINE</t>
  </si>
  <si>
    <t>0100016N</t>
  </si>
  <si>
    <t>DENIS DIDEROT</t>
  </si>
  <si>
    <t>0100019S</t>
  </si>
  <si>
    <t>DE LA VILLENEUVE</t>
  </si>
  <si>
    <t>SAINT-ANDRE-LES-VERGERS</t>
  </si>
  <si>
    <t>0100022V</t>
  </si>
  <si>
    <t>CHRESTIEN DE TROYES</t>
  </si>
  <si>
    <t>TROYES</t>
  </si>
  <si>
    <t>0100023W</t>
  </si>
  <si>
    <t>MARIE DE CHAMPAGNE</t>
  </si>
  <si>
    <t>0100025Y</t>
  </si>
  <si>
    <t>LES LOMBARDS</t>
  </si>
  <si>
    <t>0100028B</t>
  </si>
  <si>
    <t>NICOLAS BOURBON</t>
  </si>
  <si>
    <t>VENDEUVRE-SUR-BARSE</t>
  </si>
  <si>
    <t>0100031E</t>
  </si>
  <si>
    <t>BEURNONVILLE</t>
  </si>
  <si>
    <t>0100033G</t>
  </si>
  <si>
    <t>CHARLES DELAUNAY</t>
  </si>
  <si>
    <t>LUSIGNY-SUR-BARSE</t>
  </si>
  <si>
    <t>0100038M</t>
  </si>
  <si>
    <t>LES JACOBINS</t>
  </si>
  <si>
    <t>0100046W</t>
  </si>
  <si>
    <t>ST FRANCOIS DE SALES</t>
  </si>
  <si>
    <t>0100047X</t>
  </si>
  <si>
    <t>ST BERNARD</t>
  </si>
  <si>
    <t>0100051B</t>
  </si>
  <si>
    <t>ST LOUP</t>
  </si>
  <si>
    <t>MESNIL-SAINT-LOUP</t>
  </si>
  <si>
    <t>0100054E</t>
  </si>
  <si>
    <t>ST JOSEPH</t>
  </si>
  <si>
    <t>0100055F</t>
  </si>
  <si>
    <t>LOUIS BRISSON</t>
  </si>
  <si>
    <t>SAINTE-SAVINE</t>
  </si>
  <si>
    <t>0100056G</t>
  </si>
  <si>
    <t>MARGUERITE BOURGEOYS</t>
  </si>
  <si>
    <t>0100057H</t>
  </si>
  <si>
    <t>ST PIERRE EN L'ISLE</t>
  </si>
  <si>
    <t>0100058J</t>
  </si>
  <si>
    <t>ST DOMINIQUE SAVIO</t>
  </si>
  <si>
    <t>0100059K</t>
  </si>
  <si>
    <t>LT PR</t>
  </si>
  <si>
    <t>LA SALLE</t>
  </si>
  <si>
    <t>0100063P</t>
  </si>
  <si>
    <t>LEONIE AVIAT</t>
  </si>
  <si>
    <t>0100078F</t>
  </si>
  <si>
    <t>JEANNE MANCE</t>
  </si>
  <si>
    <t>0100081J</t>
  </si>
  <si>
    <t>MARIE CURIE</t>
  </si>
  <si>
    <t>0100664T</t>
  </si>
  <si>
    <t>PAUL LANGEVIN</t>
  </si>
  <si>
    <t>0100665U</t>
  </si>
  <si>
    <t>DE LA VOIE CHATELAINE</t>
  </si>
  <si>
    <t>ARCIS-SUR-AUBE</t>
  </si>
  <si>
    <t>0100745F</t>
  </si>
  <si>
    <t>HENRI BRETON</t>
  </si>
  <si>
    <t>0100765C</t>
  </si>
  <si>
    <t>MAX HUTIN</t>
  </si>
  <si>
    <t>BOUILLY</t>
  </si>
  <si>
    <t>0100785Z</t>
  </si>
  <si>
    <t>PIERRE LABONDE</t>
  </si>
  <si>
    <t>MERY-SUR-SEINE</t>
  </si>
  <si>
    <t>0100786A</t>
  </si>
  <si>
    <t>JEAN JAURES</t>
  </si>
  <si>
    <t>NOGENT-SUR-SEINE</t>
  </si>
  <si>
    <t>0100787B</t>
  </si>
  <si>
    <t>0100806X</t>
  </si>
  <si>
    <t>D'OTHE ET VANNE</t>
  </si>
  <si>
    <t>0100807Y</t>
  </si>
  <si>
    <t>PIERRE BROSSOLETTE</t>
  </si>
  <si>
    <t>0100902B</t>
  </si>
  <si>
    <t>0100905E</t>
  </si>
  <si>
    <t>LE NOYER MARCHAND</t>
  </si>
  <si>
    <t>0100945Y</t>
  </si>
  <si>
    <t>GABRIEL VOISIN</t>
  </si>
  <si>
    <t>0100947A</t>
  </si>
  <si>
    <t>PIERRE ET FRANCOIS PITHOU</t>
  </si>
  <si>
    <t>0100961R</t>
  </si>
  <si>
    <t>0100962S</t>
  </si>
  <si>
    <t>0101015Z</t>
  </si>
  <si>
    <t>0101016A</t>
  </si>
  <si>
    <t>EDOUARD HERRIOT</t>
  </si>
  <si>
    <t>0101022G</t>
  </si>
  <si>
    <t>0101028N</t>
  </si>
  <si>
    <t>CAMILLE CLAUDEL</t>
  </si>
  <si>
    <t>0101031S</t>
  </si>
  <si>
    <t>EUREKA</t>
  </si>
  <si>
    <t>PONT-SAINTE-MARIE</t>
  </si>
  <si>
    <t>0520004X</t>
  </si>
  <si>
    <t>LOUIS BRUNTZ</t>
  </si>
  <si>
    <t>0520006Z</t>
  </si>
  <si>
    <t>AMIRAL DENIS DECRES</t>
  </si>
  <si>
    <t>CHATEAUVILLAIN</t>
  </si>
  <si>
    <t>0520008B</t>
  </si>
  <si>
    <t>EUGENE DECOMBLE</t>
  </si>
  <si>
    <t>CHAUMONT</t>
  </si>
  <si>
    <t>0520014H</t>
  </si>
  <si>
    <t>JOUFFROY D'ABBANS</t>
  </si>
  <si>
    <t>DOULAINCOURT-SAUCOURT</t>
  </si>
  <si>
    <t>0520017L</t>
  </si>
  <si>
    <t>DES TROIS PROVINCES</t>
  </si>
  <si>
    <t>FAYL-BILLOT</t>
  </si>
  <si>
    <t>0520018M</t>
  </si>
  <si>
    <t>MARIE CALVES</t>
  </si>
  <si>
    <t>FRONCLES</t>
  </si>
  <si>
    <t>0520019N</t>
  </si>
  <si>
    <t>LPO</t>
  </si>
  <si>
    <t>PHILIPPE LEBON</t>
  </si>
  <si>
    <t>JOINVILLE</t>
  </si>
  <si>
    <t>0520021R</t>
  </si>
  <si>
    <t>DIDEROT</t>
  </si>
  <si>
    <t>LANGRES</t>
  </si>
  <si>
    <t>0520022S</t>
  </si>
  <si>
    <t>JEAN RENOIR</t>
  </si>
  <si>
    <t>0520023T</t>
  </si>
  <si>
    <t>CAMILLE FLAMMARION</t>
  </si>
  <si>
    <t>VAL-DE-MEUSE</t>
  </si>
  <si>
    <t>0520025V</t>
  </si>
  <si>
    <t>FRANCOISE DOLTO</t>
  </si>
  <si>
    <t>NOGENT</t>
  </si>
  <si>
    <t>0520026W</t>
  </si>
  <si>
    <t>LES VIGNES DU CREY</t>
  </si>
  <si>
    <t>0520027X</t>
  </si>
  <si>
    <t>ST EXUPERY</t>
  </si>
  <si>
    <t>SAINT-DIZIER</t>
  </si>
  <si>
    <t>0520028Y</t>
  </si>
  <si>
    <t>BLAISE PASCAL</t>
  </si>
  <si>
    <t>0520029Z</t>
  </si>
  <si>
    <t>0520032C</t>
  </si>
  <si>
    <t>EMILE BAUDOT</t>
  </si>
  <si>
    <t>WASSY</t>
  </si>
  <si>
    <t>0520039K</t>
  </si>
  <si>
    <t>LOUISE MICHEL</t>
  </si>
  <si>
    <t>0520040L</t>
  </si>
  <si>
    <t>LES FRANCHISES</t>
  </si>
  <si>
    <t>0520049W</t>
  </si>
  <si>
    <t>ANNE FRANK</t>
  </si>
  <si>
    <t>0520050X</t>
  </si>
  <si>
    <t>LUIS ORTIZ</t>
  </si>
  <si>
    <t>0520051Y</t>
  </si>
  <si>
    <t>LA NOUE</t>
  </si>
  <si>
    <t>0520052Z</t>
  </si>
  <si>
    <t>0520679F</t>
  </si>
  <si>
    <t>LGT PR</t>
  </si>
  <si>
    <t>0520685M</t>
  </si>
  <si>
    <t>OUDINOT</t>
  </si>
  <si>
    <t>0520692V</t>
  </si>
  <si>
    <t>0520706K</t>
  </si>
  <si>
    <t>MONTMORENCY</t>
  </si>
  <si>
    <t>BOURBONNE-LES-BAINS</t>
  </si>
  <si>
    <t>0520708M</t>
  </si>
  <si>
    <t>PAUL CLAUDEL</t>
  </si>
  <si>
    <t>0520709N</t>
  </si>
  <si>
    <t>EREA</t>
  </si>
  <si>
    <t>PRE AUX SAULES</t>
  </si>
  <si>
    <t>0520733P</t>
  </si>
  <si>
    <t>CAMILLE SAINT-SAENS</t>
  </si>
  <si>
    <t>0520737U</t>
  </si>
  <si>
    <t>LA ROCHOTTE</t>
  </si>
  <si>
    <t>0520794F</t>
  </si>
  <si>
    <t>HENRI VINCENOT</t>
  </si>
  <si>
    <t>CHALINDREY</t>
  </si>
  <si>
    <t>0520795G</t>
  </si>
  <si>
    <t>EDME BOUCHARDON</t>
  </si>
  <si>
    <t>0520814C</t>
  </si>
  <si>
    <t>0520822L</t>
  </si>
  <si>
    <t>CRESSOT</t>
  </si>
  <si>
    <t>0520842H</t>
  </si>
  <si>
    <t>RENE ROLLIN</t>
  </si>
  <si>
    <t>CHEVILLON</t>
  </si>
  <si>
    <t>0520844K</t>
  </si>
  <si>
    <t>0520923W</t>
  </si>
  <si>
    <t>0520966T</t>
  </si>
  <si>
    <t>0520967U</t>
  </si>
  <si>
    <t>SACRE-COEUR</t>
  </si>
  <si>
    <t>0520968V</t>
  </si>
  <si>
    <t>0521032P</t>
  </si>
  <si>
    <t>CHARLES DE GAULLE</t>
  </si>
  <si>
    <t>MARNE</t>
  </si>
  <si>
    <t>0510001Z</t>
  </si>
  <si>
    <t>DU MAZELOT</t>
  </si>
  <si>
    <t>ANGLURE</t>
  </si>
  <si>
    <t>0510002A</t>
  </si>
  <si>
    <t>SAINT-EXUPERY</t>
  </si>
  <si>
    <t>AVIZE</t>
  </si>
  <si>
    <t>0510006E</t>
  </si>
  <si>
    <t>PIERRE BAYEN</t>
  </si>
  <si>
    <t>CHALONS-EN-CHAMPAGNE</t>
  </si>
  <si>
    <t>0510007F</t>
  </si>
  <si>
    <t>ETIENNE OEHMICHEN</t>
  </si>
  <si>
    <t>0510010J</t>
  </si>
  <si>
    <t>VICTOR DURUY</t>
  </si>
  <si>
    <t>0510011K</t>
  </si>
  <si>
    <t>PERROT D ABLANCOURT</t>
  </si>
  <si>
    <t>EPERNAY</t>
  </si>
  <si>
    <t>0510016R</t>
  </si>
  <si>
    <t>JEAN MONNET</t>
  </si>
  <si>
    <t>0510022X</t>
  </si>
  <si>
    <t>STEPHANE MALLARME</t>
  </si>
  <si>
    <t>FERE-CHAMPENOISE</t>
  </si>
  <si>
    <t>0510026B</t>
  </si>
  <si>
    <t>DE LA BRIE CHAMPENOISE</t>
  </si>
  <si>
    <t>MONTMIRAIL</t>
  </si>
  <si>
    <t>0510027C</t>
  </si>
  <si>
    <t>MONTMORT-LUCY</t>
  </si>
  <si>
    <t>0510028D</t>
  </si>
  <si>
    <t>PROFESSEUR NICAISE</t>
  </si>
  <si>
    <t>MAREUIL-LE-PORT</t>
  </si>
  <si>
    <t>0510029E</t>
  </si>
  <si>
    <t>HENRI GUILLAUMET</t>
  </si>
  <si>
    <t>MOURMELON-LE-GRAND</t>
  </si>
  <si>
    <t>0510030F</t>
  </si>
  <si>
    <t>PIERRE SOUVERVILLE</t>
  </si>
  <si>
    <t>PONTFAVERGER-MORONVILLIERS</t>
  </si>
  <si>
    <t>0510031G</t>
  </si>
  <si>
    <t>GEORGES CLEMENCEAU</t>
  </si>
  <si>
    <t>REIMS</t>
  </si>
  <si>
    <t>0510032H</t>
  </si>
  <si>
    <t>0510034K</t>
  </si>
  <si>
    <t>FRANKLIN ROOSEVELT</t>
  </si>
  <si>
    <t>0510035L</t>
  </si>
  <si>
    <t>HUGUES LIBERGIER</t>
  </si>
  <si>
    <t>0510036M</t>
  </si>
  <si>
    <t>GUSTAVE EIFFEL</t>
  </si>
  <si>
    <t>0510037N</t>
  </si>
  <si>
    <t>YSER</t>
  </si>
  <si>
    <t>0510038P</t>
  </si>
  <si>
    <t>EUROPE</t>
  </si>
  <si>
    <t>0510044W</t>
  </si>
  <si>
    <t>COLBERT</t>
  </si>
  <si>
    <t>0510048A</t>
  </si>
  <si>
    <t>LA SOURCE</t>
  </si>
  <si>
    <t>RILLY-LA-MONTAGNE</t>
  </si>
  <si>
    <t>SAINTE-MENEHOULD</t>
  </si>
  <si>
    <t>0510051D</t>
  </si>
  <si>
    <t>DU MONT D'HOR</t>
  </si>
  <si>
    <t>SAINT-THIERRY</t>
  </si>
  <si>
    <t>0510052E</t>
  </si>
  <si>
    <t>LOUIS PASTEUR</t>
  </si>
  <si>
    <t>SERMAIZE-LES-BAINS</t>
  </si>
  <si>
    <t>0510053F</t>
  </si>
  <si>
    <t>LA FONTAINE DU VE</t>
  </si>
  <si>
    <t>SEZANNE</t>
  </si>
  <si>
    <t>0510054G</t>
  </si>
  <si>
    <t>0510056J</t>
  </si>
  <si>
    <t>SUIPPES</t>
  </si>
  <si>
    <t>0510059M</t>
  </si>
  <si>
    <t>EUSTACHE DESCHAMPS</t>
  </si>
  <si>
    <t>VERTUS</t>
  </si>
  <si>
    <t>0510060N</t>
  </si>
  <si>
    <t>PAUL ELUARD</t>
  </si>
  <si>
    <t>VERZY</t>
  </si>
  <si>
    <t>0510062R</t>
  </si>
  <si>
    <t>FRANCOIS 1ER</t>
  </si>
  <si>
    <t>VITRY-LE-FRANCOIS</t>
  </si>
  <si>
    <t>0510068X</t>
  </si>
  <si>
    <t>0511083A</t>
  </si>
  <si>
    <t>NICOLAS APPERT</t>
  </si>
  <si>
    <t>0511084B</t>
  </si>
  <si>
    <t>UNIVERSITE</t>
  </si>
  <si>
    <t>0511085C</t>
  </si>
  <si>
    <t>ROBERT SCHUMAN</t>
  </si>
  <si>
    <t>0511106A</t>
  </si>
  <si>
    <t>BOURNEVILLE</t>
  </si>
  <si>
    <t>0511108C</t>
  </si>
  <si>
    <t>PAUL FORT</t>
  </si>
  <si>
    <t>0511129A</t>
  </si>
  <si>
    <t>NOTRE-DAME PERRIER</t>
  </si>
  <si>
    <t>0511130B</t>
  </si>
  <si>
    <t>JEAN XXIII</t>
  </si>
  <si>
    <t>0511133E</t>
  </si>
  <si>
    <t>CHATILLON-SUR-MARNE</t>
  </si>
  <si>
    <t>0511135G</t>
  </si>
  <si>
    <t>NOTRE-DAME ST VICTOR</t>
  </si>
  <si>
    <t>0511138K</t>
  </si>
  <si>
    <t>NOTRE-DAME</t>
  </si>
  <si>
    <t>0511139L</t>
  </si>
  <si>
    <t>JEANNE D'ARC - LA SALLE</t>
  </si>
  <si>
    <t>0511140M</t>
  </si>
  <si>
    <t>0511142P</t>
  </si>
  <si>
    <t>0511144S</t>
  </si>
  <si>
    <t>ST JEAN BAPTISTE DE LA SALLE</t>
  </si>
  <si>
    <t>0511145T</t>
  </si>
  <si>
    <t>ST MICHEL</t>
  </si>
  <si>
    <t>0511146U</t>
  </si>
  <si>
    <t>ST J-B DE LA SALLE</t>
  </si>
  <si>
    <t>0511147V</t>
  </si>
  <si>
    <t>FREDERIC OZANAM</t>
  </si>
  <si>
    <t>0511149X</t>
  </si>
  <si>
    <t>STE MARIE</t>
  </si>
  <si>
    <t>0511153B</t>
  </si>
  <si>
    <t>0511173Y</t>
  </si>
  <si>
    <t>0511176B</t>
  </si>
  <si>
    <t>STE MACRE</t>
  </si>
  <si>
    <t>FISMES</t>
  </si>
  <si>
    <t>0511177C</t>
  </si>
  <si>
    <t>SAINTE JEANNE D'ARC</t>
  </si>
  <si>
    <t>0511178D</t>
  </si>
  <si>
    <t>SAINT ANDRE</t>
  </si>
  <si>
    <t>0511179E</t>
  </si>
  <si>
    <t>SAINT-REMI</t>
  </si>
  <si>
    <t>0511180F</t>
  </si>
  <si>
    <t>0511187N</t>
  </si>
  <si>
    <t>PAULETTE BILLA</t>
  </si>
  <si>
    <t>TINQUEUX</t>
  </si>
  <si>
    <t>0511188P</t>
  </si>
  <si>
    <t>THIBAUD DE CHAMPAGNE</t>
  </si>
  <si>
    <t>0511189R</t>
  </si>
  <si>
    <t>COTE LEGRIS</t>
  </si>
  <si>
    <t>0511191T</t>
  </si>
  <si>
    <t>JEAN-BAPTISTE DROUET</t>
  </si>
  <si>
    <t>0511214T</t>
  </si>
  <si>
    <t>TROIS FONTAINES</t>
  </si>
  <si>
    <t>0511216V</t>
  </si>
  <si>
    <t>SAINT-MEMMIE</t>
  </si>
  <si>
    <t>0511251H</t>
  </si>
  <si>
    <t>JOLIOT-CURIE</t>
  </si>
  <si>
    <t>0511254L</t>
  </si>
  <si>
    <t>FRANCOIS LEGROS</t>
  </si>
  <si>
    <t>0511256N</t>
  </si>
  <si>
    <t>LES INDES</t>
  </si>
  <si>
    <t>0511258R</t>
  </si>
  <si>
    <t>CLAUDE-NICOLAS LEDOUX</t>
  </si>
  <si>
    <t>DORMANS</t>
  </si>
  <si>
    <t>0511326P</t>
  </si>
  <si>
    <t>GEORGES CHARPAK</t>
  </si>
  <si>
    <t>BAZANCOURT</t>
  </si>
  <si>
    <t>0511327R</t>
  </si>
  <si>
    <t>TERRES ROUGES</t>
  </si>
  <si>
    <t>0511430C</t>
  </si>
  <si>
    <t>0511432E</t>
  </si>
  <si>
    <t>YVETTE LUNDY</t>
  </si>
  <si>
    <t>0511470W</t>
  </si>
  <si>
    <t>MARYSE BASTIE</t>
  </si>
  <si>
    <t>0511472Y</t>
  </si>
  <si>
    <t>LOUIS GRIGNON</t>
  </si>
  <si>
    <t>FAGNIERES</t>
  </si>
  <si>
    <t>0511474A</t>
  </si>
  <si>
    <t>PIERRE-GILLES DE GENNES</t>
  </si>
  <si>
    <t>FRIGNICOURT</t>
  </si>
  <si>
    <t>0511476C</t>
  </si>
  <si>
    <t>VIEUX PORT</t>
  </si>
  <si>
    <t>0511531M</t>
  </si>
  <si>
    <t>0511564Y</t>
  </si>
  <si>
    <t>RAYMOND SIROT</t>
  </si>
  <si>
    <t>GUEUX</t>
  </si>
  <si>
    <t>0511565Z</t>
  </si>
  <si>
    <t>FRANCOIS ARAGO</t>
  </si>
  <si>
    <t>0511567B</t>
  </si>
  <si>
    <t>DU GRAND MORIN</t>
  </si>
  <si>
    <t>ESTERNAY</t>
  </si>
  <si>
    <t>0511711H</t>
  </si>
  <si>
    <t>ST ETIENNE</t>
  </si>
  <si>
    <t>0511799D</t>
  </si>
  <si>
    <t>0511801F</t>
  </si>
  <si>
    <t>0511802G</t>
  </si>
  <si>
    <t>GEORGES BRAQUE</t>
  </si>
  <si>
    <t>0511884W</t>
  </si>
  <si>
    <t>GEORGES BRIERE</t>
  </si>
  <si>
    <t>0511901P</t>
  </si>
  <si>
    <t>0511926S</t>
  </si>
  <si>
    <t>MARC CHAGALL</t>
  </si>
  <si>
    <t>0511951U</t>
  </si>
  <si>
    <t>JEAN TALON</t>
  </si>
  <si>
    <t>0511961E</t>
  </si>
  <si>
    <t>PIERRE DE COUBERTIN</t>
  </si>
  <si>
    <t>CORMONTREUIL</t>
  </si>
  <si>
    <t>0512014M</t>
  </si>
  <si>
    <t>LEONARD DE VINCI</t>
  </si>
  <si>
    <t>WITRY-LES-REIMS</t>
  </si>
  <si>
    <t>Departement</t>
  </si>
  <si>
    <t>UAI</t>
  </si>
  <si>
    <t>SIGLE</t>
  </si>
  <si>
    <t>Commune</t>
  </si>
  <si>
    <t>Secteur</t>
  </si>
  <si>
    <t/>
  </si>
  <si>
    <t xml:space="preserve">4EME GENE </t>
  </si>
  <si>
    <t xml:space="preserve">3EME GENE </t>
  </si>
  <si>
    <t xml:space="preserve">2NDE G-T </t>
  </si>
  <si>
    <t xml:space="preserve">1ERE G-T </t>
  </si>
  <si>
    <t xml:space="preserve">TERM G-T </t>
  </si>
  <si>
    <t xml:space="preserve">2NDE PRO </t>
  </si>
  <si>
    <t xml:space="preserve">1ERE PRO </t>
  </si>
  <si>
    <t xml:space="preserve">TLEPRO </t>
  </si>
  <si>
    <t>Section européenne ALLEMAND</t>
  </si>
  <si>
    <t>Section européenne ANGLAIS</t>
  </si>
  <si>
    <t>Section européenne ESPAGNOL</t>
  </si>
  <si>
    <t>Section internationale ALLEMAND</t>
  </si>
  <si>
    <t xml:space="preserve">6EME GENE </t>
  </si>
  <si>
    <t xml:space="preserve">5EME GENE </t>
  </si>
  <si>
    <t>ABIBAC</t>
  </si>
  <si>
    <t>Section internationale ANGLAIS</t>
  </si>
  <si>
    <t>BACHIBAC</t>
  </si>
  <si>
    <t>Dénomination</t>
  </si>
  <si>
    <t>ARABE</t>
  </si>
  <si>
    <t>PUBLIC</t>
  </si>
  <si>
    <t>LANGUES CORRESP.</t>
  </si>
  <si>
    <t>Bassin</t>
  </si>
  <si>
    <t>CHARLEVILLE-SEDAN</t>
  </si>
  <si>
    <t>SUD ARDENNES</t>
  </si>
  <si>
    <t>CHAUMONT-LANGRES</t>
  </si>
  <si>
    <t>LV APPROFONDIE</t>
  </si>
  <si>
    <t>EUROPEEN STEPHANE HESSEL</t>
  </si>
  <si>
    <t>LANGUES CORRESP. ET HORS ETAB</t>
  </si>
  <si>
    <t>PRIVE</t>
  </si>
  <si>
    <t>Section européenne ITALIEN</t>
  </si>
  <si>
    <t>RAUCOURT</t>
  </si>
  <si>
    <t>EVA THOMÉ</t>
  </si>
  <si>
    <t>SIGNY L'ABBAYE</t>
  </si>
  <si>
    <t>VALLEE DE LA MEUSE</t>
  </si>
  <si>
    <t>ANDRÉE VIÉNOT</t>
  </si>
  <si>
    <t>ROMILLY</t>
  </si>
  <si>
    <t>TROYES/BAR-SUR-AUBE</t>
  </si>
  <si>
    <t>AIX-VILLEMAUR-PALIS</t>
  </si>
  <si>
    <t>CHALONS/VITRY-LE-FRANCOIS</t>
  </si>
  <si>
    <t>AY-CHAMPAGNE</t>
  </si>
  <si>
    <t>DON BOSCO</t>
  </si>
  <si>
    <t>LE MONTSAUGEONNAIS</t>
  </si>
  <si>
    <t>COLOMBEY LES DEUX ÉGLISES</t>
  </si>
  <si>
    <t>LA PORTE DU DER</t>
  </si>
  <si>
    <t>ESTIC</t>
  </si>
  <si>
    <t>LPO LYC METIER</t>
  </si>
  <si>
    <t>LP LYC METIER</t>
  </si>
  <si>
    <t>SIMONE VEIL</t>
  </si>
  <si>
    <t>VRIGNE AUX BOIS</t>
  </si>
  <si>
    <t>PAUL DROUOT</t>
  </si>
  <si>
    <t>LP PR METIER</t>
  </si>
  <si>
    <t>LPO PR METIER</t>
  </si>
  <si>
    <t>LGT LYC METIER</t>
  </si>
  <si>
    <t>BOURMONT-ENTRE-MEUSE-ET-MOUZON</t>
  </si>
  <si>
    <t>COLOMBEY LES DEUX EGLISES</t>
  </si>
  <si>
    <t>HAUTE MARNE</t>
  </si>
  <si>
    <t xml:space="preserve">6ème Bilangue de continuité (couplé avec l'ANGLAIS) </t>
  </si>
  <si>
    <t>1ER CYCLE</t>
  </si>
  <si>
    <t>LV1-ALLEMAND</t>
  </si>
  <si>
    <t>LV1-ANGLAIS</t>
  </si>
  <si>
    <t>LV1-ARABE</t>
  </si>
  <si>
    <t>LV1-ESPAGNOL</t>
  </si>
  <si>
    <t>LV1-RUSSE</t>
  </si>
  <si>
    <t>LV2-ALLEMAND</t>
  </si>
  <si>
    <t>LV2-ANGLAIS</t>
  </si>
  <si>
    <t>LV2-ARABE</t>
  </si>
  <si>
    <t>LV2-ESPAGNOL</t>
  </si>
  <si>
    <t>LV2-ITALIEN</t>
  </si>
  <si>
    <t>LV2-PORTUGAIS</t>
  </si>
  <si>
    <t>LV2-RUSSE</t>
  </si>
  <si>
    <t>LV3-ALLEMAND</t>
  </si>
  <si>
    <t>LV3-ARABE</t>
  </si>
  <si>
    <t>LV3-CHINOIS</t>
  </si>
  <si>
    <t>LV3-ESPAGNOL</t>
  </si>
  <si>
    <t>LV3-ITALIEN</t>
  </si>
  <si>
    <t>LV3-JAPONAIS</t>
  </si>
  <si>
    <t>LV3-PORTUGAIS</t>
  </si>
  <si>
    <t>LV3-RUSSE</t>
  </si>
  <si>
    <t>LVapp-ALLEMAND</t>
  </si>
  <si>
    <t>LVapp-ANGLAIS</t>
  </si>
  <si>
    <t>LVapp-ESPAGNOL</t>
  </si>
  <si>
    <t>Bi6con-ALLEMAND</t>
  </si>
  <si>
    <t>Bi6con-ARABE</t>
  </si>
  <si>
    <t>Bi6con-ESPAGNOL</t>
  </si>
  <si>
    <t xml:space="preserve">EuroAll-2NDE G-T </t>
  </si>
  <si>
    <t xml:space="preserve">EuroAll-1ERE G-T </t>
  </si>
  <si>
    <t xml:space="preserve">EuroAll-TERM G-T </t>
  </si>
  <si>
    <t>EuroAng-1ER CYCLE</t>
  </si>
  <si>
    <t xml:space="preserve">EuroAng-2NDE G-T </t>
  </si>
  <si>
    <t xml:space="preserve">EuroAng-1ERE G-T </t>
  </si>
  <si>
    <t xml:space="preserve">EuroAng-TERM G-T </t>
  </si>
  <si>
    <t xml:space="preserve">EuroAng-2NDE PRO </t>
  </si>
  <si>
    <t xml:space="preserve">EuroAng-1ERE PRO </t>
  </si>
  <si>
    <t xml:space="preserve">EuroAng-TLEPRO </t>
  </si>
  <si>
    <t xml:space="preserve">EuroEsp-2NDE G-T </t>
  </si>
  <si>
    <t xml:space="preserve">EuroEsp-1ERE G-T </t>
  </si>
  <si>
    <t xml:space="preserve">EuroEsp-TERM G-T </t>
  </si>
  <si>
    <t xml:space="preserve">EuroEsp-2NDE PRO </t>
  </si>
  <si>
    <t xml:space="preserve">EuroIta-2NDE G-T </t>
  </si>
  <si>
    <t xml:space="preserve">EuroIta-1ERE G-T </t>
  </si>
  <si>
    <t xml:space="preserve">EuroIta-TERM G-T </t>
  </si>
  <si>
    <t xml:space="preserve">InteAll-6EME GENE </t>
  </si>
  <si>
    <t xml:space="preserve">InteAll-5EME GENE </t>
  </si>
  <si>
    <t xml:space="preserve">InteAll-4EME GENE </t>
  </si>
  <si>
    <t xml:space="preserve">InteAll-3EME GENE </t>
  </si>
  <si>
    <t xml:space="preserve">InteAng-6EME GENE </t>
  </si>
  <si>
    <t xml:space="preserve">InteAng-5EME GENE </t>
  </si>
  <si>
    <t xml:space="preserve">InteAng-4EME GENE </t>
  </si>
  <si>
    <t xml:space="preserve">InteAng-3EME GENE </t>
  </si>
  <si>
    <t xml:space="preserve">InteAng-2NDE G-T </t>
  </si>
  <si>
    <t xml:space="preserve">InteAng-1ERE G-T </t>
  </si>
  <si>
    <t xml:space="preserve">InteAng-TERM G-T </t>
  </si>
  <si>
    <t xml:space="preserve">ABIBAC-2NDE G-T </t>
  </si>
  <si>
    <t xml:space="preserve">ABIBAC-1ERE G-T </t>
  </si>
  <si>
    <t xml:space="preserve">ABIBAC-TERM G-T </t>
  </si>
  <si>
    <t xml:space="preserve">BACHIBAC-2NDE G-T </t>
  </si>
  <si>
    <t xml:space="preserve">BACHIBAC-1ERE G-T </t>
  </si>
  <si>
    <t xml:space="preserve">BACHIBAC-TERM G-T </t>
  </si>
  <si>
    <t>LT</t>
  </si>
  <si>
    <t>(public)</t>
  </si>
  <si>
    <t>(privé)</t>
  </si>
  <si>
    <t>nomComplet</t>
  </si>
  <si>
    <t>CLG JEAN MACE</t>
  </si>
  <si>
    <t>CLG MARIE-HELENE CARDOT</t>
  </si>
  <si>
    <t>CLG LES AURAINS</t>
  </si>
  <si>
    <t>CLG DE LA RETOURNE</t>
  </si>
  <si>
    <t>CLG ARTHUR RIMBAUD</t>
  </si>
  <si>
    <t>CLG JEAN ROGISSART</t>
  </si>
  <si>
    <t>CLG DU BLANC MARAIS</t>
  </si>
  <si>
    <t>CLG ELISABETH DE NASSAU</t>
  </si>
  <si>
    <t>CLG CHARLES BRUNEAU</t>
  </si>
  <si>
    <t>CLG ROUGET DE LISLE</t>
  </si>
  <si>
    <t>CLG FRED SCAMARONI</t>
  </si>
  <si>
    <t>CLG JULES FERRY</t>
  </si>
  <si>
    <t>CLG LE LAC</t>
  </si>
  <si>
    <t>CLG LES DEUX VALLEES</t>
  </si>
  <si>
    <t>CLG JEAN DE LA FONTAINE</t>
  </si>
  <si>
    <t>CLG PASTEUR</t>
  </si>
  <si>
    <t>CLG ROGER SALENGRO</t>
  </si>
  <si>
    <t>CLG DU VAL DE MEUSE</t>
  </si>
  <si>
    <t>CLG ROBERT DE SORBON</t>
  </si>
  <si>
    <t>CLG VALLIERE</t>
  </si>
  <si>
    <t>CLG TURENNE</t>
  </si>
  <si>
    <t>CLG LEO LAGRANGE</t>
  </si>
  <si>
    <t>CLG GEORGE SAND</t>
  </si>
  <si>
    <t>CLG BAYARD</t>
  </si>
  <si>
    <t>CLG JULES LEROUX</t>
  </si>
  <si>
    <t>CLG GRANDPRE</t>
  </si>
  <si>
    <t>CLG PAUL DROUOT</t>
  </si>
  <si>
    <t>CLG ANDRÉE VIÉNOT</t>
  </si>
  <si>
    <t>CLG CARIGNAN</t>
  </si>
  <si>
    <t>CLG EVA THOMÉ</t>
  </si>
  <si>
    <t>CLG MULTISITE ASFELD - CHATEAU POR</t>
  </si>
  <si>
    <t>CLG RAUCOURT</t>
  </si>
  <si>
    <t>CLG MULTISITE SIGNY-LE-PETIT-LIART</t>
  </si>
  <si>
    <t>CLG PAUL PORTIER</t>
  </si>
  <si>
    <t>CLG JULIEN REGNIER</t>
  </si>
  <si>
    <t>CLG AMADIS JAMYN</t>
  </si>
  <si>
    <t>CLG ALBERT CAMUS</t>
  </si>
  <si>
    <t>CLG EUGENE BELGRAND</t>
  </si>
  <si>
    <t>CLG JEAN MOULIN</t>
  </si>
  <si>
    <t>CLG DES ROISES</t>
  </si>
  <si>
    <t>CLG DE LA VILLENEUVE</t>
  </si>
  <si>
    <t>CLG NICOLAS BOURBON</t>
  </si>
  <si>
    <t>CLG BEURNONVILLE</t>
  </si>
  <si>
    <t>CLG CHARLES DELAUNAY</t>
  </si>
  <si>
    <t>CLG LES JACOBINS</t>
  </si>
  <si>
    <t>CLG MARIE CURIE</t>
  </si>
  <si>
    <t>CLG PAUL LANGEVIN</t>
  </si>
  <si>
    <t>CLG DE LA VOIE CHATELAINE</t>
  </si>
  <si>
    <t>CLG MAX HUTIN</t>
  </si>
  <si>
    <t>CLG PIERRE LABONDE</t>
  </si>
  <si>
    <t>CLG JEAN JAURES</t>
  </si>
  <si>
    <t>CLG PIERRE BROSSOLETTE</t>
  </si>
  <si>
    <t>CLG GASTON BACHELARD</t>
  </si>
  <si>
    <t>CLG LE NOYER MARCHAND</t>
  </si>
  <si>
    <t>CLG PIERRE ET FRANCOIS PITHOU</t>
  </si>
  <si>
    <t>CLG EUREKA</t>
  </si>
  <si>
    <t>CLG DU MAZELOT</t>
  </si>
  <si>
    <t>CLG SAINT-EXUPERY</t>
  </si>
  <si>
    <t>CLG VICTOR DURUY</t>
  </si>
  <si>
    <t>CLG PERROT D ABLANCOURT</t>
  </si>
  <si>
    <t>CLG JEAN MONNET</t>
  </si>
  <si>
    <t>CLG STEPHANE MALLARME</t>
  </si>
  <si>
    <t>CLG DE LA BRIE CHAMPENOISE</t>
  </si>
  <si>
    <t>CLG PROFESSEUR NICAISE</t>
  </si>
  <si>
    <t>CLG HENRI GUILLAUMET</t>
  </si>
  <si>
    <t>CLG PIERRE SOUVERVILLE</t>
  </si>
  <si>
    <t>CLG COLBERT</t>
  </si>
  <si>
    <t>CLG LA SOURCE</t>
  </si>
  <si>
    <t>CLG LOUIS PASTEUR</t>
  </si>
  <si>
    <t>CLG LA FONTAINE DU VE</t>
  </si>
  <si>
    <t>CLG EUSTACHE DESCHAMPS</t>
  </si>
  <si>
    <t>CLG PAUL ELUARD</t>
  </si>
  <si>
    <t>CLG NICOLAS APPERT</t>
  </si>
  <si>
    <t>CLG UNIVERSITE</t>
  </si>
  <si>
    <t>CLG ROBERT SCHUMAN</t>
  </si>
  <si>
    <t>CLG PAUL FORT</t>
  </si>
  <si>
    <t>CLG SAINT-REMI</t>
  </si>
  <si>
    <t>CLG PAULETTE BILLA</t>
  </si>
  <si>
    <t>CLG THIBAUD DE CHAMPAGNE</t>
  </si>
  <si>
    <t>CLG COTE LEGRIS</t>
  </si>
  <si>
    <t>CLG JEAN-BAPTISTE DROUET</t>
  </si>
  <si>
    <t>CLG TROIS FONTAINES</t>
  </si>
  <si>
    <t>CLG JOLIOT-CURIE</t>
  </si>
  <si>
    <t>CLG FRANCOIS LEGROS</t>
  </si>
  <si>
    <t>CLG LES INDES</t>
  </si>
  <si>
    <t>CLG CLAUDE-NICOLAS LEDOUX</t>
  </si>
  <si>
    <t>CLG GEORGES CHARPAK</t>
  </si>
  <si>
    <t>CLG TERRES ROUGES</t>
  </si>
  <si>
    <t>CLG YVETTE LUNDY</t>
  </si>
  <si>
    <t>CLG MARYSE BASTIE</t>
  </si>
  <si>
    <t>CLG LOUIS GRIGNON</t>
  </si>
  <si>
    <t>CLG PIERRE-GILLES DE GENNES</t>
  </si>
  <si>
    <t>CLG VIEUX PORT</t>
  </si>
  <si>
    <t>CLG RAYMOND SIROT</t>
  </si>
  <si>
    <t>CLG DU GRAND MORIN</t>
  </si>
  <si>
    <t>CLG GEORGES BRAQUE</t>
  </si>
  <si>
    <t>CLG PIERRE DE COUBERTIN</t>
  </si>
  <si>
    <t>CLG LEONARD DE VINCI</t>
  </si>
  <si>
    <t>CLG LOUIS BRUNTZ</t>
  </si>
  <si>
    <t>CLG AMIRAL DENIS DECRES</t>
  </si>
  <si>
    <t>CLG DES TROIS PROVINCES</t>
  </si>
  <si>
    <t>CLG MARIE CALVES</t>
  </si>
  <si>
    <t>CLG JEAN RENOIR</t>
  </si>
  <si>
    <t>CLG CAMILLE FLAMMARION</t>
  </si>
  <si>
    <t>CLG FRANCOISE DOLTO</t>
  </si>
  <si>
    <t>CLG LES VIGNES DU CREY</t>
  </si>
  <si>
    <t>CLG LOUISE MICHEL</t>
  </si>
  <si>
    <t>CLG LES FRANCHISES</t>
  </si>
  <si>
    <t>CLG ANNE FRANK</t>
  </si>
  <si>
    <t>CLG LUIS ORTIZ</t>
  </si>
  <si>
    <t>CLG LA NOUE</t>
  </si>
  <si>
    <t>CLG DIDEROT</t>
  </si>
  <si>
    <t>CLG MONTMORENCY</t>
  </si>
  <si>
    <t>CLG PAUL CLAUDEL</t>
  </si>
  <si>
    <t>CLG CAMILLE SAINT-SAENS</t>
  </si>
  <si>
    <t>CLG LA ROCHOTTE</t>
  </si>
  <si>
    <t>CLG HENRI VINCENOT</t>
  </si>
  <si>
    <t>CLG COLOMBEY LES DEUX ÉGLISES</t>
  </si>
  <si>
    <t>CLG CRESSOT</t>
  </si>
  <si>
    <t>CLG RENE ROLLIN</t>
  </si>
  <si>
    <t>CLG ST JEAN-BAPTISTE DE LA SALLE</t>
  </si>
  <si>
    <t>CLG STE THERESE</t>
  </si>
  <si>
    <t>CLG ST LOUIS</t>
  </si>
  <si>
    <t>CLG NOTRE DAME</t>
  </si>
  <si>
    <t>CLG MABILLON</t>
  </si>
  <si>
    <t>CLG ST LOUP</t>
  </si>
  <si>
    <t>CLG ST JOSEPH</t>
  </si>
  <si>
    <t>CLG LOUIS BRISSON</t>
  </si>
  <si>
    <t>CLG MARGUERITE BOURGEOYS</t>
  </si>
  <si>
    <t>CLG ST DOMINIQUE SAVIO</t>
  </si>
  <si>
    <t>CLG HENRI BRETON</t>
  </si>
  <si>
    <t>CLG ST FRANCOIS DE SALES</t>
  </si>
  <si>
    <t>CLG ST BERNARD</t>
  </si>
  <si>
    <t>CLG NOTRE-DAME PERRIER</t>
  </si>
  <si>
    <t>CLG DON BOSCO</t>
  </si>
  <si>
    <t>CLG NOTRE-DAME</t>
  </si>
  <si>
    <t>CLG ST JEAN BAPTISTE DE LA SALLE</t>
  </si>
  <si>
    <t>CLG NOTRE-DAME ST VICTOR</t>
  </si>
  <si>
    <t>CLG STE MACRE</t>
  </si>
  <si>
    <t>CLG SAINT ANDRE</t>
  </si>
  <si>
    <t>CLG ST MICHEL</t>
  </si>
  <si>
    <t>CLG ST ETIENNE</t>
  </si>
  <si>
    <t>CLG SACRE-COEUR</t>
  </si>
  <si>
    <t>CLG OUDINOT</t>
  </si>
  <si>
    <t>CLG ESTIC</t>
  </si>
  <si>
    <t>EREA BOURNEVILLE</t>
  </si>
  <si>
    <t>EREA PRE AUX SAULES</t>
  </si>
  <si>
    <t>LG CHANZY</t>
  </si>
  <si>
    <t>LG VAUBAN</t>
  </si>
  <si>
    <t>LG THOMAS MASARYK</t>
  </si>
  <si>
    <t>LG CAMILLE CLAUDEL</t>
  </si>
  <si>
    <t>LG PIERRE BAYEN</t>
  </si>
  <si>
    <t>LG GEORGES CLEMENCEAU</t>
  </si>
  <si>
    <t>LG MABILLON</t>
  </si>
  <si>
    <t>LG ST FRANCOIS DE SALES</t>
  </si>
  <si>
    <t>LG ST BERNARD</t>
  </si>
  <si>
    <t>LG JEAN XXIII</t>
  </si>
  <si>
    <t>LG NOTRE-DAME ST VICTOR</t>
  </si>
  <si>
    <t>LG ST JOSEPH</t>
  </si>
  <si>
    <t>LG SACRE-COEUR</t>
  </si>
  <si>
    <t>LGT SEVIGNE</t>
  </si>
  <si>
    <t>LGT MONGE</t>
  </si>
  <si>
    <t>LGT PIERRE BAYLE</t>
  </si>
  <si>
    <t>LGT F. ET I. JOLIOT CURIE</t>
  </si>
  <si>
    <t>LGT CHRESTIEN DE TROYES</t>
  </si>
  <si>
    <t>LGT EDOUARD HERRIOT</t>
  </si>
  <si>
    <t>LGT JEAN JAURES</t>
  </si>
  <si>
    <t>LGT FRANKLIN ROOSEVELT</t>
  </si>
  <si>
    <t>LGT COLBERT</t>
  </si>
  <si>
    <t>LGT MARC CHAGALL</t>
  </si>
  <si>
    <t>LGT PHILIPPE LEBON</t>
  </si>
  <si>
    <t>LGT ST EXUPERY</t>
  </si>
  <si>
    <t>LGT BLAISE PASCAL</t>
  </si>
  <si>
    <t>LGT EDME BOUCHARDON</t>
  </si>
  <si>
    <t>LGT HUGUES LIBERGIER</t>
  </si>
  <si>
    <t>LGT ESTIC</t>
  </si>
  <si>
    <t>LGT OUDINOT</t>
  </si>
  <si>
    <t>LP DENIS DIDEROT</t>
  </si>
  <si>
    <t>LP GABRIEL VOISIN</t>
  </si>
  <si>
    <t>LP EUGENE DECOMBLE</t>
  </si>
  <si>
    <t>LP BLAISE PASCAL</t>
  </si>
  <si>
    <t>LP EDME BOUCHARDON</t>
  </si>
  <si>
    <t>LP ST EXUPERY</t>
  </si>
  <si>
    <t>LP SIMONE VEIL</t>
  </si>
  <si>
    <t>LP ARMAND MALAISE</t>
  </si>
  <si>
    <t>LP JEAN-BAPTISTE CLEMENT</t>
  </si>
  <si>
    <t>LP LE CHATEAU</t>
  </si>
  <si>
    <t>LP VAL MORE</t>
  </si>
  <si>
    <t>LP EDOUARD HERRIOT</t>
  </si>
  <si>
    <t>LP GUSTAVE EIFFEL</t>
  </si>
  <si>
    <t>LP YSER</t>
  </si>
  <si>
    <t>LP EUROPE</t>
  </si>
  <si>
    <t>LP JOLIOT-CURIE</t>
  </si>
  <si>
    <t>LP EMILE BAUDOT</t>
  </si>
  <si>
    <t>LP LEONIE AVIAT</t>
  </si>
  <si>
    <t>LP JEANNE MANCE</t>
  </si>
  <si>
    <t>LP STE MARIE</t>
  </si>
  <si>
    <t>LP ESTIC</t>
  </si>
  <si>
    <t>LP LA SALLE</t>
  </si>
  <si>
    <t>LPO PAUL VERLAINE</t>
  </si>
  <si>
    <t>LPO JEAN MOULIN</t>
  </si>
  <si>
    <t>LPO GASTON BACHELARD</t>
  </si>
  <si>
    <t>LPO MARIE DE CHAMPAGNE</t>
  </si>
  <si>
    <t>LPO LES LOMBARDS</t>
  </si>
  <si>
    <t>LPO ETIENNE OEHMICHEN</t>
  </si>
  <si>
    <t>LPO LA FONTAINE DU VE</t>
  </si>
  <si>
    <t>LPO FRANCOIS 1ER</t>
  </si>
  <si>
    <t>LPO DIDEROT</t>
  </si>
  <si>
    <t>LPO FRANCOIS BAZIN</t>
  </si>
  <si>
    <t>LPO BAZEILLES</t>
  </si>
  <si>
    <t>LPO EUROPEEN STEPHANE HESSEL</t>
  </si>
  <si>
    <t>LPO FRANCOIS ARAGO</t>
  </si>
  <si>
    <t>LPO GEORGES BRIERE</t>
  </si>
  <si>
    <t>LPO JEAN TALON</t>
  </si>
  <si>
    <t>LPO CHARLES DE GAULLE</t>
  </si>
  <si>
    <t>LPO SAINT PAUL</t>
  </si>
  <si>
    <t>LPO ST MICHEL</t>
  </si>
  <si>
    <t>LPO ST J-B DE LA SALLE</t>
  </si>
  <si>
    <t>LPO FREDERIC OZANAM</t>
  </si>
  <si>
    <t>LT LA SALLE</t>
  </si>
  <si>
    <t>CLG DE GIVET</t>
  </si>
  <si>
    <t>CLG DE MONTMORT-LUCY</t>
  </si>
  <si>
    <t>x</t>
  </si>
  <si>
    <t>y</t>
  </si>
  <si>
    <t>LV1-LANGUESCorres</t>
  </si>
  <si>
    <t>LV2-LANGUESCorres</t>
  </si>
  <si>
    <t>LV3-LANGUESCorres</t>
  </si>
  <si>
    <t>icon</t>
  </si>
  <si>
    <t>form</t>
  </si>
  <si>
    <t>LV3-ANGLAIS</t>
  </si>
  <si>
    <t>LVapp-ARABE</t>
  </si>
  <si>
    <t>LV1-CHINOIS</t>
  </si>
  <si>
    <t>LV2-CHINOIS</t>
  </si>
  <si>
    <t>LVapp-CHINOIS</t>
  </si>
  <si>
    <t>LV1-ITALIEN</t>
  </si>
  <si>
    <t>LVapp-ITALIEN</t>
  </si>
  <si>
    <t>LV1-JAPONAIS</t>
  </si>
  <si>
    <t>LV2-JAPONAIS</t>
  </si>
  <si>
    <t>LVapp-JAPONAIS</t>
  </si>
  <si>
    <t>LV1-PORTUGAIS</t>
  </si>
  <si>
    <t>LVapp-PORTUGAIS</t>
  </si>
  <si>
    <t>LVapp-RUSSE</t>
  </si>
  <si>
    <t>LVapp-LANGUESCorres</t>
  </si>
  <si>
    <t>49.771663</t>
  </si>
  <si>
    <t>4.7164916</t>
  </si>
  <si>
    <t>49.6750684</t>
  </si>
  <si>
    <t>5.0417015</t>
  </si>
  <si>
    <t>49.9915268</t>
  </si>
  <si>
    <t>4.7056313</t>
  </si>
  <si>
    <t>49.3959086</t>
  </si>
  <si>
    <t>4.37714</t>
  </si>
  <si>
    <t>49.7753794</t>
  </si>
  <si>
    <t>4.726326</t>
  </si>
  <si>
    <t>49.8178279</t>
  </si>
  <si>
    <t>4.74591</t>
  </si>
  <si>
    <t>49.8438962</t>
  </si>
  <si>
    <t>4.532665</t>
  </si>
  <si>
    <t>49.6995268</t>
  </si>
  <si>
    <t>4.9527028</t>
  </si>
  <si>
    <t>50.0874677</t>
  </si>
  <si>
    <t>4.7282222</t>
  </si>
  <si>
    <t>49.7867877</t>
  </si>
  <si>
    <t>4.7166025</t>
  </si>
  <si>
    <t>49.7662969</t>
  </si>
  <si>
    <t>4.6934313</t>
  </si>
  <si>
    <t>49.8539481</t>
  </si>
  <si>
    <t>4.7350261</t>
  </si>
  <si>
    <t>49.694299</t>
  </si>
  <si>
    <t>4.9397976</t>
  </si>
  <si>
    <t>49.8839456</t>
  </si>
  <si>
    <t>4.7458351</t>
  </si>
  <si>
    <t>49.778935</t>
  </si>
  <si>
    <t>4.7021335</t>
  </si>
  <si>
    <t>49.736173</t>
  </si>
  <si>
    <t>4.8576174</t>
  </si>
  <si>
    <t>49.7515607</t>
  </si>
  <si>
    <t>4.7221947</t>
  </si>
  <si>
    <t>49.7038031</t>
  </si>
  <si>
    <t>4.8007383</t>
  </si>
  <si>
    <t>49.5117034</t>
  </si>
  <si>
    <t>4.3672847</t>
  </si>
  <si>
    <t>49.4901896</t>
  </si>
  <si>
    <t>4.3649838</t>
  </si>
  <si>
    <t>49.7442914</t>
  </si>
  <si>
    <t>4.7203967</t>
  </si>
  <si>
    <t>50.1336745</t>
  </si>
  <si>
    <t>4.8284555</t>
  </si>
  <si>
    <t>49.9345868</t>
  </si>
  <si>
    <t>4.6465</t>
  </si>
  <si>
    <t>49.7577704</t>
  </si>
  <si>
    <t>4.7185223</t>
  </si>
  <si>
    <t>49.7435162</t>
  </si>
  <si>
    <t>4.7430065</t>
  </si>
  <si>
    <t>49.3438808</t>
  </si>
  <si>
    <t>4.8708199</t>
  </si>
  <si>
    <t>49.403521</t>
  </si>
  <si>
    <t>4.6957694</t>
  </si>
  <si>
    <t>49.9289594</t>
  </si>
  <si>
    <t>4.5299354</t>
  </si>
  <si>
    <t>49.6295254</t>
  </si>
  <si>
    <t>5.1743265</t>
  </si>
  <si>
    <t>49.474164</t>
  </si>
  <si>
    <t>4.578699</t>
  </si>
  <si>
    <t>49.4704308</t>
  </si>
  <si>
    <t>4.1164172</t>
  </si>
  <si>
    <t>49.6061246</t>
  </si>
  <si>
    <t>4.960898</t>
  </si>
  <si>
    <t>49.6987289</t>
  </si>
  <si>
    <t>4.4199636</t>
  </si>
  <si>
    <t>49.9052981</t>
  </si>
  <si>
    <t>4.2845588</t>
  </si>
  <si>
    <t>48.1136357</t>
  </si>
  <si>
    <t>4.3776963</t>
  </si>
  <si>
    <t>48.3854302</t>
  </si>
  <si>
    <t>4.5251354</t>
  </si>
  <si>
    <t>48.0590638</t>
  </si>
  <si>
    <t>4.1444084</t>
  </si>
  <si>
    <t>48.3106551</t>
  </si>
  <si>
    <t>4.0399133</t>
  </si>
  <si>
    <t>48.0423408</t>
  </si>
  <si>
    <t>3.9117406</t>
  </si>
  <si>
    <t>48.3985707</t>
  </si>
  <si>
    <t>3.7321574</t>
  </si>
  <si>
    <t>48.3613161</t>
  </si>
  <si>
    <t>4.3313645</t>
  </si>
  <si>
    <t>48.2838664</t>
  </si>
  <si>
    <t>3.7243004</t>
  </si>
  <si>
    <t>48.2332446</t>
  </si>
  <si>
    <t>4.4675627</t>
  </si>
  <si>
    <t>48.2930893</t>
  </si>
  <si>
    <t>4.0732435</t>
  </si>
  <si>
    <t>48.260319</t>
  </si>
  <si>
    <t>4.2543186</t>
  </si>
  <si>
    <t>48.2720099</t>
  </si>
  <si>
    <t>4.0759401</t>
  </si>
  <si>
    <t>48.2981448</t>
  </si>
  <si>
    <t>4.0427154</t>
  </si>
  <si>
    <t>48.5343138</t>
  </si>
  <si>
    <t>4.1546268</t>
  </si>
  <si>
    <t>48.1911644</t>
  </si>
  <si>
    <t>3.9907696</t>
  </si>
  <si>
    <t>48.5138874</t>
  </si>
  <si>
    <t>3.8895952</t>
  </si>
  <si>
    <t>48.494101</t>
  </si>
  <si>
    <t>3.50391</t>
  </si>
  <si>
    <t>48.5208742</t>
  </si>
  <si>
    <t>3.7268374</t>
  </si>
  <si>
    <t>48.2224321</t>
  </si>
  <si>
    <t>3.7423856</t>
  </si>
  <si>
    <t>48.3045476</t>
  </si>
  <si>
    <t>4.0338179</t>
  </si>
  <si>
    <t>48.2281029</t>
  </si>
  <si>
    <t>4.7052908</t>
  </si>
  <si>
    <t>48.5173628</t>
  </si>
  <si>
    <t>3.7172354</t>
  </si>
  <si>
    <t>48.3075442</t>
  </si>
  <si>
    <t>4.0616376</t>
  </si>
  <si>
    <t>48.3243182</t>
  </si>
  <si>
    <t>4.095716</t>
  </si>
  <si>
    <t>48.974543</t>
  </si>
  <si>
    <t>4.0297331</t>
  </si>
  <si>
    <t>48.9559366</t>
  </si>
  <si>
    <t>4.3534759</t>
  </si>
  <si>
    <t>48.950098</t>
  </si>
  <si>
    <t>4.3683558</t>
  </si>
  <si>
    <t>49.0405607</t>
  </si>
  <si>
    <t>3.9545786</t>
  </si>
  <si>
    <t>48.7495551</t>
  </si>
  <si>
    <t>3.9910878</t>
  </si>
  <si>
    <t>48.8768877</t>
  </si>
  <si>
    <t>3.550012</t>
  </si>
  <si>
    <t>48.922511</t>
  </si>
  <si>
    <t>3.8018023</t>
  </si>
  <si>
    <t>49.0815433</t>
  </si>
  <si>
    <t>3.7382677</t>
  </si>
  <si>
    <t>49.1374524</t>
  </si>
  <si>
    <t>4.3622676</t>
  </si>
  <si>
    <t>49.2965945</t>
  </si>
  <si>
    <t>4.3149188</t>
  </si>
  <si>
    <t>49.2829761</t>
  </si>
  <si>
    <t>4.0218456</t>
  </si>
  <si>
    <t>49.3055642</t>
  </si>
  <si>
    <t>3.9628335</t>
  </si>
  <si>
    <t>48.7849659</t>
  </si>
  <si>
    <t>4.9082039</t>
  </si>
  <si>
    <t>48.7254841</t>
  </si>
  <si>
    <t>3.7169249</t>
  </si>
  <si>
    <t>49.1267227</t>
  </si>
  <si>
    <t>4.5362884</t>
  </si>
  <si>
    <t>48.9069248</t>
  </si>
  <si>
    <t>4.0164152</t>
  </si>
  <si>
    <t>49.1465174</t>
  </si>
  <si>
    <t>4.1665127</t>
  </si>
  <si>
    <t>48.9531389</t>
  </si>
  <si>
    <t>4.3375046</t>
  </si>
  <si>
    <t>49.2516579</t>
  </si>
  <si>
    <t>4.0358863</t>
  </si>
  <si>
    <t>49.2530345</t>
  </si>
  <si>
    <t>4.0588493</t>
  </si>
  <si>
    <t>49.2434288</t>
  </si>
  <si>
    <t>4.0359823</t>
  </si>
  <si>
    <t>49.2485825</t>
  </si>
  <si>
    <t>3.9889405</t>
  </si>
  <si>
    <t>49.3042634</t>
  </si>
  <si>
    <t>3.6959709</t>
  </si>
  <si>
    <t>49.0541088</t>
  </si>
  <si>
    <t>3.9498929</t>
  </si>
  <si>
    <t>49.0924826</t>
  </si>
  <si>
    <t>4.9114622</t>
  </si>
  <si>
    <t>49.276538</t>
  </si>
  <si>
    <t>4.0100084</t>
  </si>
  <si>
    <t>48.9463674</t>
  </si>
  <si>
    <t>4.387916</t>
  </si>
  <si>
    <t>49.2318944</t>
  </si>
  <si>
    <t>4.0059719</t>
  </si>
  <si>
    <t>49.2366458</t>
  </si>
  <si>
    <t>4.0114754</t>
  </si>
  <si>
    <t>49.0712631</t>
  </si>
  <si>
    <t>3.6367154</t>
  </si>
  <si>
    <t>49.3608132</t>
  </si>
  <si>
    <t>4.167485</t>
  </si>
  <si>
    <t>49.0264894</t>
  </si>
  <si>
    <t>3.95876</t>
  </si>
  <si>
    <t>49.0493773</t>
  </si>
  <si>
    <t>3.9991888</t>
  </si>
  <si>
    <t>48.9521099</t>
  </si>
  <si>
    <t>4.3241528</t>
  </si>
  <si>
    <t>48.7130915</t>
  </si>
  <si>
    <t>4.5917897</t>
  </si>
  <si>
    <t>48.728034</t>
  </si>
  <si>
    <t>4.5937423</t>
  </si>
  <si>
    <t>49.2686582</t>
  </si>
  <si>
    <t>4.0171592</t>
  </si>
  <si>
    <t>49.2495702</t>
  </si>
  <si>
    <t>3.9137579</t>
  </si>
  <si>
    <t>48.7309189</t>
  </si>
  <si>
    <t>3.5563364</t>
  </si>
  <si>
    <t>49.2232492</t>
  </si>
  <si>
    <t>4.0170801</t>
  </si>
  <si>
    <t>49.218626</t>
  </si>
  <si>
    <t>4.0355651</t>
  </si>
  <si>
    <t>49.2916866</t>
  </si>
  <si>
    <t>4.1080747</t>
  </si>
  <si>
    <t>48.2013628</t>
  </si>
  <si>
    <t>5.5881611</t>
  </si>
  <si>
    <t>48.0272056</t>
  </si>
  <si>
    <t>4.915373</t>
  </si>
  <si>
    <t>48.3210356</t>
  </si>
  <si>
    <t>5.2147039</t>
  </si>
  <si>
    <t>47.7809133</t>
  </si>
  <si>
    <t>5.6067936</t>
  </si>
  <si>
    <t>48.2972024</t>
  </si>
  <si>
    <t>5.1447986</t>
  </si>
  <si>
    <t>48.4805658</t>
  </si>
  <si>
    <t>4.7677317</t>
  </si>
  <si>
    <t>47.9994589</t>
  </si>
  <si>
    <t>5.4891777</t>
  </si>
  <si>
    <t>48.0286954</t>
  </si>
  <si>
    <t>5.3478367</t>
  </si>
  <si>
    <t>48.1042562</t>
  </si>
  <si>
    <t>5.1481333</t>
  </si>
  <si>
    <t>47.8684592</t>
  </si>
  <si>
    <t>5.3416006</t>
  </si>
  <si>
    <t>48.6386835</t>
  </si>
  <si>
    <t>4.9667119</t>
  </si>
  <si>
    <t>48.6387354</t>
  </si>
  <si>
    <t>4.9314835</t>
  </si>
  <si>
    <t>47.8621152</t>
  </si>
  <si>
    <t>5.3339636</t>
  </si>
  <si>
    <t>47.959704</t>
  </si>
  <si>
    <t>5.7453838</t>
  </si>
  <si>
    <t>48.5045749</t>
  </si>
  <si>
    <t>4.9411903</t>
  </si>
  <si>
    <t>48.1124791</t>
  </si>
  <si>
    <t>5.1409211</t>
  </si>
  <si>
    <t>48.0904096</t>
  </si>
  <si>
    <t>5.1349555</t>
  </si>
  <si>
    <t>47.8075784</t>
  </si>
  <si>
    <t>5.4330251</t>
  </si>
  <si>
    <t>48.2226029</t>
  </si>
  <si>
    <t>4.8907636</t>
  </si>
  <si>
    <t>48.4417158</t>
  </si>
  <si>
    <t>5.1530976</t>
  </si>
  <si>
    <t>48.5248788</t>
  </si>
  <si>
    <t>5.114921</t>
  </si>
  <si>
    <t>49.7692393</t>
  </si>
  <si>
    <t>4.716166</t>
  </si>
  <si>
    <t>49.5039664</t>
  </si>
  <si>
    <t>4.3639734</t>
  </si>
  <si>
    <t>49.3974608</t>
  </si>
  <si>
    <t>4.6979957</t>
  </si>
  <si>
    <t>49.7607164</t>
  </si>
  <si>
    <t>4.714945</t>
  </si>
  <si>
    <t>49.7000019</t>
  </si>
  <si>
    <t>4.9304687</t>
  </si>
  <si>
    <t>48.30117</t>
  </si>
  <si>
    <t>3.7636321</t>
  </si>
  <si>
    <t>48.5205368</t>
  </si>
  <si>
    <t>3.7290401</t>
  </si>
  <si>
    <t>48.2913126</t>
  </si>
  <si>
    <t>4.0772619</t>
  </si>
  <si>
    <t>48.2981521</t>
  </si>
  <si>
    <t>4.083469</t>
  </si>
  <si>
    <t>48.2921276</t>
  </si>
  <si>
    <t>4.0678559</t>
  </si>
  <si>
    <t>48.295504</t>
  </si>
  <si>
    <t>4.0742785</t>
  </si>
  <si>
    <t>48.2966173</t>
  </si>
  <si>
    <t>4.0705846</t>
  </si>
  <si>
    <t>48.9580438</t>
  </si>
  <si>
    <t>4.3690074</t>
  </si>
  <si>
    <t>49.0992631</t>
  </si>
  <si>
    <t>3.7572182</t>
  </si>
  <si>
    <t>49.2520393</t>
  </si>
  <si>
    <t>4.0378497</t>
  </si>
  <si>
    <t>49.2670457</t>
  </si>
  <si>
    <t>4.0259227</t>
  </si>
  <si>
    <t>48.7265846</t>
  </si>
  <si>
    <t>4.5869345</t>
  </si>
  <si>
    <t>49.0415102</t>
  </si>
  <si>
    <t>3.9574248</t>
  </si>
  <si>
    <t>49.3071094</t>
  </si>
  <si>
    <t>3.6774848</t>
  </si>
  <si>
    <t>48.8692889</t>
  </si>
  <si>
    <t>3.5346075</t>
  </si>
  <si>
    <t>49.2608478</t>
  </si>
  <si>
    <t>4.0456024</t>
  </si>
  <si>
    <t>49.2459803</t>
  </si>
  <si>
    <t>4.0136616</t>
  </si>
  <si>
    <t>48.9549297</t>
  </si>
  <si>
    <t>4.3563094</t>
  </si>
  <si>
    <t>49.2477831</t>
  </si>
  <si>
    <t>4.0346098</t>
  </si>
  <si>
    <t>49.2397886</t>
  </si>
  <si>
    <t>4.0258816</t>
  </si>
  <si>
    <t>48.0780486</t>
  </si>
  <si>
    <t>5.146869</t>
  </si>
  <si>
    <t>47.8644543</t>
  </si>
  <si>
    <t>5.3357281</t>
  </si>
  <si>
    <t>48.6386466</t>
  </si>
  <si>
    <t>4.9479875</t>
  </si>
  <si>
    <t>49.7729701</t>
  </si>
  <si>
    <t>4.7296236</t>
  </si>
  <si>
    <t>50.1333507</t>
  </si>
  <si>
    <t>4.8290853</t>
  </si>
  <si>
    <t>49.3972499</t>
  </si>
  <si>
    <t>4.6970741</t>
  </si>
  <si>
    <t>48.2919217</t>
  </si>
  <si>
    <t>4.0788493</t>
  </si>
  <si>
    <t>48.959898</t>
  </si>
  <si>
    <t>4.3628692</t>
  </si>
  <si>
    <t>49.2507343</t>
  </si>
  <si>
    <t>4.046329</t>
  </si>
  <si>
    <t>48.2967947</t>
  </si>
  <si>
    <t>4.0705653</t>
  </si>
  <si>
    <t>49.2593656</t>
  </si>
  <si>
    <t>4.0362867</t>
  </si>
  <si>
    <t>49.247044</t>
  </si>
  <si>
    <t>4.0359765</t>
  </si>
  <si>
    <t>49.2402425</t>
  </si>
  <si>
    <t>4.0253606</t>
  </si>
  <si>
    <t>49.7710212</t>
  </si>
  <si>
    <t>4.7172013</t>
  </si>
  <si>
    <t>49.761407</t>
  </si>
  <si>
    <t>4.7126167</t>
  </si>
  <si>
    <t>49.6923329</t>
  </si>
  <si>
    <t>4.9465206</t>
  </si>
  <si>
    <t>48.515122</t>
  </si>
  <si>
    <t>3.7161621</t>
  </si>
  <si>
    <t>48.2700513</t>
  </si>
  <si>
    <t>4.0802402</t>
  </si>
  <si>
    <t>48.2919226</t>
  </si>
  <si>
    <t>4.0247894</t>
  </si>
  <si>
    <t>49.2583268</t>
  </si>
  <si>
    <t>4.0455019</t>
  </si>
  <si>
    <t>49.2632382</t>
  </si>
  <si>
    <t>4.0266645</t>
  </si>
  <si>
    <t>49.2828275</t>
  </si>
  <si>
    <t>4.024205</t>
  </si>
  <si>
    <t>49.2425565</t>
  </si>
  <si>
    <t>4.0268689</t>
  </si>
  <si>
    <t>48.4427289</t>
  </si>
  <si>
    <t>5.1385305</t>
  </si>
  <si>
    <t>48.6434668</t>
  </si>
  <si>
    <t>4.9638164</t>
  </si>
  <si>
    <t>48.6443421</t>
  </si>
  <si>
    <t>4.9756334</t>
  </si>
  <si>
    <t>48.1065656</t>
  </si>
  <si>
    <t>5.1477137</t>
  </si>
  <si>
    <t>49.2511515</t>
  </si>
  <si>
    <t>4.0277058</t>
  </si>
  <si>
    <t>48.6387631</t>
  </si>
  <si>
    <t>4.9488417</t>
  </si>
  <si>
    <t>48.0782686</t>
  </si>
  <si>
    <t>5.146354</t>
  </si>
  <si>
    <t>48.5169346</t>
  </si>
  <si>
    <t>3.7170874</t>
  </si>
  <si>
    <t>48.1060086</t>
  </si>
  <si>
    <t>5.1474075</t>
  </si>
  <si>
    <t>49.7491164</t>
  </si>
  <si>
    <t>4.7133287</t>
  </si>
  <si>
    <t>49.6999484</t>
  </si>
  <si>
    <t>4.9331038</t>
  </si>
  <si>
    <t>49.7030608</t>
  </si>
  <si>
    <t>4.9469312</t>
  </si>
  <si>
    <t>49.2749947</t>
  </si>
  <si>
    <t>4.0284865</t>
  </si>
  <si>
    <t>49.2495571</t>
  </si>
  <si>
    <t>4.0576011</t>
  </si>
  <si>
    <t>49.2317832</t>
  </si>
  <si>
    <t>4.0034519</t>
  </si>
  <si>
    <t>48.5056557</t>
  </si>
  <si>
    <t>4.941298</t>
  </si>
  <si>
    <t>49.2665762</t>
  </si>
  <si>
    <t>4.0264698</t>
  </si>
  <si>
    <t>48.2975004</t>
  </si>
  <si>
    <t>4.0818211</t>
  </si>
  <si>
    <t>49.5166054</t>
  </si>
  <si>
    <t>4.3734441</t>
  </si>
  <si>
    <t>49.9286852</t>
  </si>
  <si>
    <t>4.6545239</t>
  </si>
  <si>
    <t>48.3051616</t>
  </si>
  <si>
    <t>4.0617258</t>
  </si>
  <si>
    <t>48.2735204</t>
  </si>
  <si>
    <t>4.0751837</t>
  </si>
  <si>
    <t>48.9763787</t>
  </si>
  <si>
    <t>4.3612957</t>
  </si>
  <si>
    <t>48.7254763</t>
  </si>
  <si>
    <t>3.7167263</t>
  </si>
  <si>
    <t>48.7279739</t>
  </si>
  <si>
    <t>4.5965566</t>
  </si>
  <si>
    <t>47.8490356</t>
  </si>
  <si>
    <t>5.3263826</t>
  </si>
  <si>
    <t>49.7721921</t>
  </si>
  <si>
    <t>4.7076717</t>
  </si>
  <si>
    <t>49.6794841</t>
  </si>
  <si>
    <t>4.9822122</t>
  </si>
  <si>
    <t>49.0394291</t>
  </si>
  <si>
    <t>3.9651992</t>
  </si>
  <si>
    <t>49.2283149</t>
  </si>
  <si>
    <t>4.0074027</t>
  </si>
  <si>
    <t>49.2239851</t>
  </si>
  <si>
    <t>4.0270932</t>
  </si>
  <si>
    <t>48.9549912</t>
  </si>
  <si>
    <t>4.3414881</t>
  </si>
  <si>
    <t>48.073046</t>
  </si>
  <si>
    <t>5.1469776</t>
  </si>
  <si>
    <t>49.771685</t>
  </si>
  <si>
    <t>4.7223202</t>
  </si>
  <si>
    <t>49.2466954</t>
  </si>
  <si>
    <t>4.0140505</t>
  </si>
  <si>
    <t>49.2506361</t>
  </si>
  <si>
    <t>4.0371967</t>
  </si>
  <si>
    <t>48.9785277</t>
  </si>
  <si>
    <t>4.3607891</t>
  </si>
  <si>
    <t>48.2971801</t>
  </si>
  <si>
    <t>4.082211</t>
  </si>
  <si>
    <t>49.6992311</t>
  </si>
  <si>
    <t>4.9467024</t>
  </si>
  <si>
    <t>48.2960249</t>
  </si>
  <si>
    <t>4.079137</t>
  </si>
  <si>
    <t>48.5869329</t>
  </si>
  <si>
    <t>3.8118747</t>
  </si>
  <si>
    <t>49.1611199</t>
  </si>
  <si>
    <t>4.0480114</t>
  </si>
  <si>
    <t>49.2270166</t>
  </si>
  <si>
    <t>4.0425215</t>
  </si>
  <si>
    <t>48.7287757</t>
  </si>
  <si>
    <t>4.5805229</t>
  </si>
  <si>
    <t>49.2693689</t>
  </si>
  <si>
    <t>4.0456072</t>
  </si>
  <si>
    <t>47.6787172</t>
  </si>
  <si>
    <t>5.2886512</t>
  </si>
  <si>
    <t>48.6469942</t>
  </si>
  <si>
    <t>4.9683225</t>
  </si>
  <si>
    <t>48.2949764</t>
  </si>
  <si>
    <t>4.0589396</t>
  </si>
  <si>
    <t>48.1100472</t>
  </si>
  <si>
    <t>4.3764915</t>
  </si>
  <si>
    <t>48.9736582</t>
  </si>
  <si>
    <t>4.3729748</t>
  </si>
  <si>
    <t>48.5029095</t>
  </si>
  <si>
    <t>4.9418924</t>
  </si>
  <si>
    <t>48.3155632</t>
  </si>
  <si>
    <t>4.0708254</t>
  </si>
  <si>
    <t>48.0919868</t>
  </si>
  <si>
    <t>5.1429321</t>
  </si>
  <si>
    <t>48.1114108</t>
  </si>
  <si>
    <t>4.3883733</t>
  </si>
  <si>
    <t>49.2484473</t>
  </si>
  <si>
    <t>4.0661191</t>
  </si>
  <si>
    <t>48.3047432</t>
  </si>
  <si>
    <t>4.0786426</t>
  </si>
  <si>
    <t>48.2904327</t>
  </si>
  <si>
    <t>4.0662184</t>
  </si>
  <si>
    <t>icon_college</t>
  </si>
  <si>
    <t>icon_lycee</t>
  </si>
  <si>
    <t>icon_erea</t>
  </si>
  <si>
    <t>lettre</t>
  </si>
  <si>
    <t>C</t>
  </si>
  <si>
    <t>E</t>
  </si>
  <si>
    <t>L</t>
  </si>
  <si>
    <t>CLG SIGNY L\'ABBAYE</t>
  </si>
  <si>
    <t>CLG D\'OTHE ET VANNE</t>
  </si>
  <si>
    <t>CLG DU MONT D\'HOR</t>
  </si>
  <si>
    <t>CLG JOUFFROY D\'ABBANS</t>
  </si>
  <si>
    <t>CLG ST PIERRE EN L\'ISLE</t>
  </si>
  <si>
    <t>CLG JEANNE D\'ARC - LA SALLE</t>
  </si>
  <si>
    <t>CLG SAINTE JEANNE D\'ARC</t>
  </si>
  <si>
    <t>LP JEANNE D\'ARC</t>
  </si>
  <si>
    <t>LP JEANNE D\'ARC - LA SALLE</t>
  </si>
  <si>
    <t>anglais</t>
  </si>
  <si>
    <t>LVApp</t>
  </si>
  <si>
    <t>SIGNY-L\'ABBAYE</t>
  </si>
  <si>
    <t>LANGUESCORRES</t>
  </si>
  <si>
    <t>biConti</t>
  </si>
  <si>
    <t>ALL</t>
  </si>
  <si>
    <t>ARA</t>
  </si>
  <si>
    <t>ESP</t>
  </si>
  <si>
    <t>EUROALLEMAND</t>
  </si>
  <si>
    <t>2nde GT</t>
  </si>
  <si>
    <t>1ere GT</t>
  </si>
  <si>
    <t>TERM GT</t>
  </si>
  <si>
    <t>EUROANGLAIS</t>
  </si>
  <si>
    <t>1er cycle</t>
  </si>
  <si>
    <t>2nde PRO</t>
  </si>
  <si>
    <t>1ere PRO</t>
  </si>
  <si>
    <t>TERM PRO</t>
  </si>
  <si>
    <t>EUROESPAGNOL</t>
  </si>
  <si>
    <t>EUROITALIEN</t>
  </si>
  <si>
    <t>INTERALLEMAND</t>
  </si>
  <si>
    <t>6eme</t>
  </si>
  <si>
    <t>5eme</t>
  </si>
  <si>
    <t>4eme</t>
  </si>
  <si>
    <t>3eme</t>
  </si>
  <si>
    <t>INTERANGLAIS</t>
  </si>
  <si>
    <t>Term GT</t>
  </si>
  <si>
    <t>Sect</t>
  </si>
  <si>
    <t>Type</t>
  </si>
  <si>
    <t>Dénomination2</t>
  </si>
  <si>
    <t>x (WGS84)</t>
  </si>
  <si>
    <t>y (WGS84)</t>
  </si>
  <si>
    <t>AIGLEMONT</t>
  </si>
  <si>
    <t>0080306P</t>
  </si>
  <si>
    <t>AMAGNE</t>
  </si>
  <si>
    <t>0080509K</t>
  </si>
  <si>
    <t>0080545Z</t>
  </si>
  <si>
    <t>COLLEGE</t>
  </si>
  <si>
    <t>0080258M</t>
  </si>
  <si>
    <t>AUBIGNY-LES-POTHEES</t>
  </si>
  <si>
    <t>0080409B</t>
  </si>
  <si>
    <t>AUBRIVES</t>
  </si>
  <si>
    <t>0080756D</t>
  </si>
  <si>
    <t>AUTRECOURT-ET-POURRON</t>
  </si>
  <si>
    <t>0080410C</t>
  </si>
  <si>
    <t>AUVILLERS-LES-FORGES</t>
  </si>
  <si>
    <t>0080598G</t>
  </si>
  <si>
    <t>AVANCON</t>
  </si>
  <si>
    <t>0080526D</t>
  </si>
  <si>
    <t>BAIRON ET SES ENVIRONS</t>
  </si>
  <si>
    <t>0080125T</t>
  </si>
  <si>
    <t>BALAIVES-ET-BUTZ</t>
  </si>
  <si>
    <t>0080680W</t>
  </si>
  <si>
    <t>BALAN</t>
  </si>
  <si>
    <t>0080619E</t>
  </si>
  <si>
    <t>0080621G</t>
  </si>
  <si>
    <t>LYCEE</t>
  </si>
  <si>
    <t>BEAUMONT-EN-ARGONNE</t>
  </si>
  <si>
    <t>0080412E</t>
  </si>
  <si>
    <t>BLAGNY</t>
  </si>
  <si>
    <t>0080116H</t>
  </si>
  <si>
    <t>0080622H</t>
  </si>
  <si>
    <t>ECOLE MATERNELLE</t>
  </si>
  <si>
    <t>0080625L</t>
  </si>
  <si>
    <t>0080627N</t>
  </si>
  <si>
    <t>0080629R</t>
  </si>
  <si>
    <t>BOULZICOURT</t>
  </si>
  <si>
    <t>0080681X</t>
  </si>
  <si>
    <t>BOURG-FIDELE</t>
  </si>
  <si>
    <t>0080205E</t>
  </si>
  <si>
    <t>BOUTANCOURT</t>
  </si>
  <si>
    <t>0080683Z</t>
  </si>
  <si>
    <t>BREVILLY</t>
  </si>
  <si>
    <t>0080415H</t>
  </si>
  <si>
    <t>BRIEULLES-SUR-BAR</t>
  </si>
  <si>
    <t>0080120M</t>
  </si>
  <si>
    <t>BUZANCY</t>
  </si>
  <si>
    <t>0080362A</t>
  </si>
  <si>
    <t>0080122P</t>
  </si>
  <si>
    <t>0080123R</t>
  </si>
  <si>
    <t>0080208H</t>
  </si>
  <si>
    <t>0080210K</t>
  </si>
  <si>
    <t>0080211L</t>
  </si>
  <si>
    <t>0080213N</t>
  </si>
  <si>
    <t>0080309T</t>
  </si>
  <si>
    <t>0080311V</t>
  </si>
  <si>
    <t>0080316A</t>
  </si>
  <si>
    <t>0080317B</t>
  </si>
  <si>
    <t>0080318C</t>
  </si>
  <si>
    <t>0080363B</t>
  </si>
  <si>
    <t>0080364C</t>
  </si>
  <si>
    <t>0080365D</t>
  </si>
  <si>
    <t>0080371K</t>
  </si>
  <si>
    <t>0080374N</t>
  </si>
  <si>
    <t>0080377S</t>
  </si>
  <si>
    <t>0080379U</t>
  </si>
  <si>
    <t>0080380V</t>
  </si>
  <si>
    <t>0080381W</t>
  </si>
  <si>
    <t>0080384Z</t>
  </si>
  <si>
    <t>0080811N</t>
  </si>
  <si>
    <t>0080834N</t>
  </si>
  <si>
    <t>0080875H</t>
  </si>
  <si>
    <t>0080876J</t>
  </si>
  <si>
    <t>0080877K</t>
  </si>
  <si>
    <t>0080898H</t>
  </si>
  <si>
    <t>0080913Z</t>
  </si>
  <si>
    <t>0080914A</t>
  </si>
  <si>
    <t>0080929S</t>
  </si>
  <si>
    <t>0080958Y</t>
  </si>
  <si>
    <t>0080966G</t>
  </si>
  <si>
    <t>0081003X</t>
  </si>
  <si>
    <t>0081031C</t>
  </si>
  <si>
    <t>CHATEAU-PORCIEN</t>
  </si>
  <si>
    <t>0080528F</t>
  </si>
  <si>
    <t>CHAUMONT-PORCIEN</t>
  </si>
  <si>
    <t>0080586U</t>
  </si>
  <si>
    <t>CHEMERY-CHEHERY</t>
  </si>
  <si>
    <t>0080168P</t>
  </si>
  <si>
    <t>CHOOZ</t>
  </si>
  <si>
    <t>0080759G</t>
  </si>
  <si>
    <t>COUCY</t>
  </si>
  <si>
    <t>0080503D</t>
  </si>
  <si>
    <t>0080957X</t>
  </si>
  <si>
    <t>DEVILLE</t>
  </si>
  <si>
    <t>0080632U</t>
  </si>
  <si>
    <t>0080899J</t>
  </si>
  <si>
    <t>DOM-LE-MESNIL</t>
  </si>
  <si>
    <t>0080686C</t>
  </si>
  <si>
    <t>DONCHERY</t>
  </si>
  <si>
    <t>0080662B</t>
  </si>
  <si>
    <t>0080421P</t>
  </si>
  <si>
    <t>0080965F</t>
  </si>
  <si>
    <t>ECORDAL</t>
  </si>
  <si>
    <t>0080217T</t>
  </si>
  <si>
    <t>ETREPIGNY</t>
  </si>
  <si>
    <t>0080689F</t>
  </si>
  <si>
    <t>FAGNON</t>
  </si>
  <si>
    <t>0080386B</t>
  </si>
  <si>
    <t>FLIZE</t>
  </si>
  <si>
    <t>0080690G</t>
  </si>
  <si>
    <t>0080691H</t>
  </si>
  <si>
    <t>FLOING</t>
  </si>
  <si>
    <t>0080763L</t>
  </si>
  <si>
    <t>FRANCHEVAL</t>
  </si>
  <si>
    <t>0080664D</t>
  </si>
  <si>
    <t>FROMELENNES</t>
  </si>
  <si>
    <t>0080766P</t>
  </si>
  <si>
    <t>0080767R</t>
  </si>
  <si>
    <t>0080728Y</t>
  </si>
  <si>
    <t>0080732C</t>
  </si>
  <si>
    <t>GERNELLE</t>
  </si>
  <si>
    <t>0080326L</t>
  </si>
  <si>
    <t>GESPUNSART</t>
  </si>
  <si>
    <t>0080220W</t>
  </si>
  <si>
    <t>0080746T</t>
  </si>
  <si>
    <t>0080747U</t>
  </si>
  <si>
    <t>0080748V</t>
  </si>
  <si>
    <t>0080752Z</t>
  </si>
  <si>
    <t>0081046U</t>
  </si>
  <si>
    <t>GIVONNE</t>
  </si>
  <si>
    <t>0080770U</t>
  </si>
  <si>
    <t>GLAIRE</t>
  </si>
  <si>
    <t>0080771V</t>
  </si>
  <si>
    <t>0080430Z</t>
  </si>
  <si>
    <t>GUIGNICOURT-SUR-VENCE</t>
  </si>
  <si>
    <t>0080692J</t>
  </si>
  <si>
    <t>HANNOGNE-SAINT-MARTIN</t>
  </si>
  <si>
    <t>0080699S</t>
  </si>
  <si>
    <t>HANNOGNE-SAINT-REMY</t>
  </si>
  <si>
    <t>0080532K</t>
  </si>
  <si>
    <t>HARAUCOURT</t>
  </si>
  <si>
    <t>0080171T</t>
  </si>
  <si>
    <t>HARCY</t>
  </si>
  <si>
    <t>0080269Z</t>
  </si>
  <si>
    <t>HARGNIES</t>
  </si>
  <si>
    <t>0080726W</t>
  </si>
  <si>
    <t>HAYBES</t>
  </si>
  <si>
    <t>0080724U</t>
  </si>
  <si>
    <t>HOULDIZY</t>
  </si>
  <si>
    <t>0080158D</t>
  </si>
  <si>
    <t>ILLY</t>
  </si>
  <si>
    <t>0080773X</t>
  </si>
  <si>
    <t>JANDUN</t>
  </si>
  <si>
    <t>0080272C</t>
  </si>
  <si>
    <t>JOIGNY-SUR-MEUSE</t>
  </si>
  <si>
    <t>0080225B</t>
  </si>
  <si>
    <t>0080476Z</t>
  </si>
  <si>
    <t>LA FRANCHEVILLE</t>
  </si>
  <si>
    <t>0080391G</t>
  </si>
  <si>
    <t>LA GRANDVILLE</t>
  </si>
  <si>
    <t>0080328N</t>
  </si>
  <si>
    <t>LAIFOUR</t>
  </si>
  <si>
    <t>0080640C</t>
  </si>
  <si>
    <t>LAUNOIS-SUR-VENCE</t>
  </si>
  <si>
    <t>0080274E</t>
  </si>
  <si>
    <t>LES AYVELLES</t>
  </si>
  <si>
    <t>0080678U</t>
  </si>
  <si>
    <t>LES HAUTES-RIVIERES</t>
  </si>
  <si>
    <t>0080635X</t>
  </si>
  <si>
    <t>LES MAZURES</t>
  </si>
  <si>
    <t>0080283P</t>
  </si>
  <si>
    <t>LIART</t>
  </si>
  <si>
    <t>0080395L</t>
  </si>
  <si>
    <t>LUCQUY</t>
  </si>
  <si>
    <t>0080891A</t>
  </si>
  <si>
    <t>LUMES</t>
  </si>
  <si>
    <t>0080331S</t>
  </si>
  <si>
    <t>MACHAULT</t>
  </si>
  <si>
    <t>0080277H</t>
  </si>
  <si>
    <t>MARGUT</t>
  </si>
  <si>
    <t>0080136E</t>
  </si>
  <si>
    <t>MATTON-ET-CLEMENCY</t>
  </si>
  <si>
    <t>0080137F</t>
  </si>
  <si>
    <t>MAUBERT-FONTAINE</t>
  </si>
  <si>
    <t>0080232J</t>
  </si>
  <si>
    <t>MESSINCOURT</t>
  </si>
  <si>
    <t>0080138G</t>
  </si>
  <si>
    <t>MONTCORNET</t>
  </si>
  <si>
    <t>0080284R</t>
  </si>
  <si>
    <t>MONTCY-NOTRE-DAME</t>
  </si>
  <si>
    <t>0080234L</t>
  </si>
  <si>
    <t>0080642E</t>
  </si>
  <si>
    <t>0080645H</t>
  </si>
  <si>
    <t>MONTHOIS</t>
  </si>
  <si>
    <t>0080179B</t>
  </si>
  <si>
    <t>MOUZON</t>
  </si>
  <si>
    <t>0080438H</t>
  </si>
  <si>
    <t>NEUFLIZE</t>
  </si>
  <si>
    <t>0080472V</t>
  </si>
  <si>
    <t>NEUFMANIL</t>
  </si>
  <si>
    <t>0080236N</t>
  </si>
  <si>
    <t>NEUVILLE-LES-THIS</t>
  </si>
  <si>
    <t>0080333U</t>
  </si>
  <si>
    <t>0080696N</t>
  </si>
  <si>
    <t>0080239S</t>
  </si>
  <si>
    <t>0080241U</t>
  </si>
  <si>
    <t>0080248B</t>
  </si>
  <si>
    <t>0080884T</t>
  </si>
  <si>
    <t>NOVION-PORCIEN</t>
  </si>
  <si>
    <t>0080562T</t>
  </si>
  <si>
    <t>NOVY-CHEVRIERES</t>
  </si>
  <si>
    <t>0080498Y</t>
  </si>
  <si>
    <t>NOYERS-PONT-MAUGIS</t>
  </si>
  <si>
    <t>0080668H</t>
  </si>
  <si>
    <t>OLIZY-PRIMAT</t>
  </si>
  <si>
    <t>0080440K</t>
  </si>
  <si>
    <t>POILCOURT-SYDNEY</t>
  </si>
  <si>
    <t>0080521Y</t>
  </si>
  <si>
    <t>POIX-TERRON</t>
  </si>
  <si>
    <t>0080183F</t>
  </si>
  <si>
    <t>POURU-SAINT-REMY</t>
  </si>
  <si>
    <t>0080671L</t>
  </si>
  <si>
    <t>0080812P</t>
  </si>
  <si>
    <t>PRIX-LES-MEZIERES</t>
  </si>
  <si>
    <t>0080335W</t>
  </si>
  <si>
    <t>PURE</t>
  </si>
  <si>
    <t>0080146R</t>
  </si>
  <si>
    <t>RAILLICOURT</t>
  </si>
  <si>
    <t>0080148T</t>
  </si>
  <si>
    <t>RANCENNES</t>
  </si>
  <si>
    <t>0080742N</t>
  </si>
  <si>
    <t>0080185H</t>
  </si>
  <si>
    <t>REMILLY-AILLICOURT</t>
  </si>
  <si>
    <t>0080187K</t>
  </si>
  <si>
    <t>RENWEZ</t>
  </si>
  <si>
    <t>0080290X</t>
  </si>
  <si>
    <t>0080491R</t>
  </si>
  <si>
    <t>0080493T</t>
  </si>
  <si>
    <t>0080495V</t>
  </si>
  <si>
    <t>0080882R</t>
  </si>
  <si>
    <t>0080883S</t>
  </si>
  <si>
    <t>0080906S</t>
  </si>
  <si>
    <t>0080706Z</t>
  </si>
  <si>
    <t>0080709C</t>
  </si>
  <si>
    <t>0080711E</t>
  </si>
  <si>
    <t>0080713G</t>
  </si>
  <si>
    <t>0080189M</t>
  </si>
  <si>
    <t>0080190N</t>
  </si>
  <si>
    <t>ROCQUIGNY</t>
  </si>
  <si>
    <t>0080576H</t>
  </si>
  <si>
    <t>0080191P</t>
  </si>
  <si>
    <t>0080194T</t>
  </si>
  <si>
    <t>ROUVROY-SUR-AUDRY</t>
  </si>
  <si>
    <t>0080401T</t>
  </si>
  <si>
    <t>RUMIGNY</t>
  </si>
  <si>
    <t>0080402U</t>
  </si>
  <si>
    <t>SAINT-GERMAINMONT</t>
  </si>
  <si>
    <t>0080519W</t>
  </si>
  <si>
    <t>SAINT-LAURENT</t>
  </si>
  <si>
    <t>0080337Y</t>
  </si>
  <si>
    <t>SAINT-LOUP-EN-CHAMPAGNE</t>
  </si>
  <si>
    <t>0080537R</t>
  </si>
  <si>
    <t>SAINT-LOUP-TERRIER</t>
  </si>
  <si>
    <t>0080252F</t>
  </si>
  <si>
    <t>SAINT-MENGES</t>
  </si>
  <si>
    <t>0080776A</t>
  </si>
  <si>
    <t>0080777B</t>
  </si>
  <si>
    <t>SAULCES-MONCLIN</t>
  </si>
  <si>
    <t>0080559P</t>
  </si>
  <si>
    <t>0080486K</t>
  </si>
  <si>
    <t>SAVIGNY-SUR-AISNE</t>
  </si>
  <si>
    <t>0080197W</t>
  </si>
  <si>
    <t>SECHEVAL</t>
  </si>
  <si>
    <t>0080298F</t>
  </si>
  <si>
    <t>0080606R</t>
  </si>
  <si>
    <t>0080609U</t>
  </si>
  <si>
    <t>0080610V</t>
  </si>
  <si>
    <t>0080617C</t>
  </si>
  <si>
    <t>0080779D</t>
  </si>
  <si>
    <t>0080780E</t>
  </si>
  <si>
    <t>0080781F</t>
  </si>
  <si>
    <t>0080782G</t>
  </si>
  <si>
    <t>0080888X</t>
  </si>
  <si>
    <t>0080889Y</t>
  </si>
  <si>
    <t>0080920G</t>
  </si>
  <si>
    <t>0080988F</t>
  </si>
  <si>
    <t>0080150V</t>
  </si>
  <si>
    <t>0080152X</t>
  </si>
  <si>
    <t>0080590Y</t>
  </si>
  <si>
    <t>TAGNON</t>
  </si>
  <si>
    <t>0080469S</t>
  </si>
  <si>
    <t>THILAY</t>
  </si>
  <si>
    <t>0080649M</t>
  </si>
  <si>
    <t>THIN-LE-MOUTIER</t>
  </si>
  <si>
    <t>0080154Z</t>
  </si>
  <si>
    <t>TOURNES</t>
  </si>
  <si>
    <t>0080302K</t>
  </si>
  <si>
    <t>TOURTERON</t>
  </si>
  <si>
    <t>0080254H</t>
  </si>
  <si>
    <t>VIEL-SAINT-REMY</t>
  </si>
  <si>
    <t>0080555K</t>
  </si>
  <si>
    <t>0080340B</t>
  </si>
  <si>
    <t>0080343E</t>
  </si>
  <si>
    <t>0080344F</t>
  </si>
  <si>
    <t>VIREUX-MOLHAIN</t>
  </si>
  <si>
    <t>0080740L</t>
  </si>
  <si>
    <t>0080885U</t>
  </si>
  <si>
    <t>0080930T</t>
  </si>
  <si>
    <t>0080737H</t>
  </si>
  <si>
    <t>0080807J</t>
  </si>
  <si>
    <t>VIVIER-AU-COURT</t>
  </si>
  <si>
    <t>0080349L</t>
  </si>
  <si>
    <t>0080448U</t>
  </si>
  <si>
    <t>0080450W</t>
  </si>
  <si>
    <t>0080886V</t>
  </si>
  <si>
    <t>0080919F</t>
  </si>
  <si>
    <t>0080793U</t>
  </si>
  <si>
    <t>0080794V</t>
  </si>
  <si>
    <t>0080795W</t>
  </si>
  <si>
    <t>0080880N</t>
  </si>
  <si>
    <t>WARCQ</t>
  </si>
  <si>
    <t>0080350M</t>
  </si>
  <si>
    <t>0080352P</t>
  </si>
  <si>
    <t>WASIGNY</t>
  </si>
  <si>
    <t>0080525C</t>
  </si>
  <si>
    <t>AILLEVILLE</t>
  </si>
  <si>
    <t>0100087R</t>
  </si>
  <si>
    <t>0100388T</t>
  </si>
  <si>
    <t>0100621W</t>
  </si>
  <si>
    <t>0100716Z</t>
  </si>
  <si>
    <t>0100853Y</t>
  </si>
  <si>
    <t>ALLIBAUDIERES</t>
  </si>
  <si>
    <t>0100914P</t>
  </si>
  <si>
    <t>AMANCE</t>
  </si>
  <si>
    <t>0101090F</t>
  </si>
  <si>
    <t>0100117Y</t>
  </si>
  <si>
    <t>0100119A</t>
  </si>
  <si>
    <t>ARRENTIERES</t>
  </si>
  <si>
    <t>0100089T</t>
  </si>
  <si>
    <t>ARSONVAL</t>
  </si>
  <si>
    <t>0100859E</t>
  </si>
  <si>
    <t>AUXON</t>
  </si>
  <si>
    <t>0100125G</t>
  </si>
  <si>
    <t>AVANT-LES-MARCILLY</t>
  </si>
  <si>
    <t>0100127J</t>
  </si>
  <si>
    <t>BAGNEUX-LA-FOSSE</t>
  </si>
  <si>
    <t>0100131N</t>
  </si>
  <si>
    <t>BARBEREY-SAINT-SULPICE</t>
  </si>
  <si>
    <t>0100937P</t>
  </si>
  <si>
    <t>BARBUISE</t>
  </si>
  <si>
    <t>0100136U</t>
  </si>
  <si>
    <t>0100083L</t>
  </si>
  <si>
    <t>0100085N</t>
  </si>
  <si>
    <t>0100086P</t>
  </si>
  <si>
    <t>0100747H</t>
  </si>
  <si>
    <t>0100138W</t>
  </si>
  <si>
    <t>0100139X</t>
  </si>
  <si>
    <t>0100140Y</t>
  </si>
  <si>
    <t>0100748J</t>
  </si>
  <si>
    <t>BAYEL</t>
  </si>
  <si>
    <t>0100092W</t>
  </si>
  <si>
    <t>0100093X</t>
  </si>
  <si>
    <t>BERGERES</t>
  </si>
  <si>
    <t>0101011V</t>
  </si>
  <si>
    <t>BEUREY</t>
  </si>
  <si>
    <t>0100148G</t>
  </si>
  <si>
    <t>BLAINCOURT-SUR-AUBE</t>
  </si>
  <si>
    <t>0100099D</t>
  </si>
  <si>
    <t>BOSSANCOURT</t>
  </si>
  <si>
    <t>0100112T</t>
  </si>
  <si>
    <t>0100931H</t>
  </si>
  <si>
    <t>0101118L</t>
  </si>
  <si>
    <t>BOURANTON</t>
  </si>
  <si>
    <t>0101076R</t>
  </si>
  <si>
    <t>BREVIANDES</t>
  </si>
  <si>
    <t>0100689V</t>
  </si>
  <si>
    <t>0100958M</t>
  </si>
  <si>
    <t>BREVONNES</t>
  </si>
  <si>
    <t>0100860F</t>
  </si>
  <si>
    <t>BRIEL-SUR-BARSE</t>
  </si>
  <si>
    <t>0101126V</t>
  </si>
  <si>
    <t>0100097B</t>
  </si>
  <si>
    <t>BUCHERES</t>
  </si>
  <si>
    <t>0100777R</t>
  </si>
  <si>
    <t>CHAMOY</t>
  </si>
  <si>
    <t>0100176M</t>
  </si>
  <si>
    <t>0100721E</t>
  </si>
  <si>
    <t>0100861G</t>
  </si>
  <si>
    <t>CHAPPES</t>
  </si>
  <si>
    <t>0100182U</t>
  </si>
  <si>
    <t>CHARMONT-SOUS-BARBUISE</t>
  </si>
  <si>
    <t>0100183V</t>
  </si>
  <si>
    <t>0100864K</t>
  </si>
  <si>
    <t>CHARNY-LE-BACHOT</t>
  </si>
  <si>
    <t>0100184W</t>
  </si>
  <si>
    <t>CHAUCHIGNY</t>
  </si>
  <si>
    <t>0100197K</t>
  </si>
  <si>
    <t>CHAVANGES</t>
  </si>
  <si>
    <t>0100865L</t>
  </si>
  <si>
    <t>CHENNEGY</t>
  </si>
  <si>
    <t>0100201P</t>
  </si>
  <si>
    <t>CHERVEY</t>
  </si>
  <si>
    <t>0100202R</t>
  </si>
  <si>
    <t>CHESLEY</t>
  </si>
  <si>
    <t>0100203S</t>
  </si>
  <si>
    <t>CHESSY-LES-PRES</t>
  </si>
  <si>
    <t>0100204T</t>
  </si>
  <si>
    <t>CLEREY</t>
  </si>
  <si>
    <t>0100844N</t>
  </si>
  <si>
    <t>COLOMBE-LA-FOSSE</t>
  </si>
  <si>
    <t>0100208X</t>
  </si>
  <si>
    <t>COURTERANGES</t>
  </si>
  <si>
    <t>0100213C</t>
  </si>
  <si>
    <t>COUVIGNON</t>
  </si>
  <si>
    <t>0100216F</t>
  </si>
  <si>
    <t>CRANCEY</t>
  </si>
  <si>
    <t>0100739Z</t>
  </si>
  <si>
    <t>CRENEY-PRES-TROYES</t>
  </si>
  <si>
    <t>0100219J</t>
  </si>
  <si>
    <t>0100855A</t>
  </si>
  <si>
    <t>CUSSANGY</t>
  </si>
  <si>
    <t>0100225R</t>
  </si>
  <si>
    <t>DIENVILLE</t>
  </si>
  <si>
    <t>0100812D</t>
  </si>
  <si>
    <t>DIERREY-SAINT-PIERRE</t>
  </si>
  <si>
    <t>0100231X</t>
  </si>
  <si>
    <t>DONNEMENT</t>
  </si>
  <si>
    <t>0100233Z</t>
  </si>
  <si>
    <t>DROUPT-SAINT-BASLE</t>
  </si>
  <si>
    <t>0100915R</t>
  </si>
  <si>
    <t>0100725J</t>
  </si>
  <si>
    <t>0100827V</t>
  </si>
  <si>
    <t>ESSOYES</t>
  </si>
  <si>
    <t>0100246N</t>
  </si>
  <si>
    <t>ESTISSAC</t>
  </si>
  <si>
    <t>0100939S</t>
  </si>
  <si>
    <t>ETOURVY</t>
  </si>
  <si>
    <t>0100251U</t>
  </si>
  <si>
    <t>FAUX-VILLECERF</t>
  </si>
  <si>
    <t>0101003L</t>
  </si>
  <si>
    <t>FONTAINE-LES-GRES</t>
  </si>
  <si>
    <t>0100259C</t>
  </si>
  <si>
    <t>FONTAINE-MACON</t>
  </si>
  <si>
    <t>0100260D</t>
  </si>
  <si>
    <t>FONTVANNES</t>
  </si>
  <si>
    <t>0100263G</t>
  </si>
  <si>
    <t>FOUCHERES</t>
  </si>
  <si>
    <t>0100265J</t>
  </si>
  <si>
    <t>GELANNES</t>
  </si>
  <si>
    <t>0100726K</t>
  </si>
  <si>
    <t>GYE-SUR-SEINE</t>
  </si>
  <si>
    <t>0100278Y</t>
  </si>
  <si>
    <t>HERBISSE</t>
  </si>
  <si>
    <t>0100281B</t>
  </si>
  <si>
    <t>ISLE-AUMONT</t>
  </si>
  <si>
    <t>0100282C</t>
  </si>
  <si>
    <t>JASSEINES</t>
  </si>
  <si>
    <t>0101077S</t>
  </si>
  <si>
    <t>JAUCOURT</t>
  </si>
  <si>
    <t>0101073M</t>
  </si>
  <si>
    <t>JESSAINS</t>
  </si>
  <si>
    <t>0100285F</t>
  </si>
  <si>
    <t>JEUGNY</t>
  </si>
  <si>
    <t>0100286G</t>
  </si>
  <si>
    <t>GROUPE SCOLAIRE GEORGE LASNIER</t>
  </si>
  <si>
    <t>0100191D</t>
  </si>
  <si>
    <t>0100195H</t>
  </si>
  <si>
    <t>0100679J</t>
  </si>
  <si>
    <t>0100769G</t>
  </si>
  <si>
    <t>0100795K</t>
  </si>
  <si>
    <t>0100798N</t>
  </si>
  <si>
    <t>0100810B</t>
  </si>
  <si>
    <t>0100826U</t>
  </si>
  <si>
    <t>0100862H</t>
  </si>
  <si>
    <t>0100910K</t>
  </si>
  <si>
    <t>0100942V</t>
  </si>
  <si>
    <t>0100980L</t>
  </si>
  <si>
    <t>LA LOUPTIERE-THENARD</t>
  </si>
  <si>
    <t>0100313L</t>
  </si>
  <si>
    <t>LANDREVILLE</t>
  </si>
  <si>
    <t>0100828W</t>
  </si>
  <si>
    <t>LA RIVIERE-DE-CORPS</t>
  </si>
  <si>
    <t>0100831Z</t>
  </si>
  <si>
    <t>0100941U</t>
  </si>
  <si>
    <t>LA SAULSOTTE</t>
  </si>
  <si>
    <t>0100515F</t>
  </si>
  <si>
    <t>LAUBRESSEL</t>
  </si>
  <si>
    <t>0100297U</t>
  </si>
  <si>
    <t>LAVAU</t>
  </si>
  <si>
    <t>0100298V</t>
  </si>
  <si>
    <t>0100952F</t>
  </si>
  <si>
    <t>LA VILLENEUVE-AU-CHENE</t>
  </si>
  <si>
    <t>0100633J</t>
  </si>
  <si>
    <t>LE MERIOT</t>
  </si>
  <si>
    <t>0100339P</t>
  </si>
  <si>
    <t>LES BORDES-AUMONT</t>
  </si>
  <si>
    <t>0100149H</t>
  </si>
  <si>
    <t>LES GRANDES-CHAPELLES</t>
  </si>
  <si>
    <t>0100274U</t>
  </si>
  <si>
    <t>LESMONT</t>
  </si>
  <si>
    <t>0100300X</t>
  </si>
  <si>
    <t>LES NOES-PRES-TROYES</t>
  </si>
  <si>
    <t>0100375D</t>
  </si>
  <si>
    <t>0100829X</t>
  </si>
  <si>
    <t>LES RICEYS</t>
  </si>
  <si>
    <t>0101095L</t>
  </si>
  <si>
    <t>LHUITRE</t>
  </si>
  <si>
    <t>0101130Z</t>
  </si>
  <si>
    <t>GRPE SCOLAIRE DE LA LHUÎTRELLE</t>
  </si>
  <si>
    <t>LIGNIERES</t>
  </si>
  <si>
    <t>0100303A</t>
  </si>
  <si>
    <t>LONGSOLS</t>
  </si>
  <si>
    <t>0100311J</t>
  </si>
  <si>
    <t>0100727L</t>
  </si>
  <si>
    <t>0101025K</t>
  </si>
  <si>
    <t>LUYERES</t>
  </si>
  <si>
    <t>0100316P</t>
  </si>
  <si>
    <t>MACEY</t>
  </si>
  <si>
    <t>0100317R</t>
  </si>
  <si>
    <t>MAGNANT</t>
  </si>
  <si>
    <t>0101086B</t>
  </si>
  <si>
    <t>MAILLY-LE-CAMP</t>
  </si>
  <si>
    <t>0100320U</t>
  </si>
  <si>
    <t>MAIZIERES-LA-GRANDE-PAROISSE</t>
  </si>
  <si>
    <t>0100816H</t>
  </si>
  <si>
    <t>MAIZIERES-LES-BRIENNE</t>
  </si>
  <si>
    <t>0100327B</t>
  </si>
  <si>
    <t>MARCILLY-LE-HAYER</t>
  </si>
  <si>
    <t>0100330E</t>
  </si>
  <si>
    <t>0100776P</t>
  </si>
  <si>
    <t>0100817J</t>
  </si>
  <si>
    <t>MAROLLES-LES-BAILLY</t>
  </si>
  <si>
    <t>0100335K</t>
  </si>
  <si>
    <t>MATHAUX</t>
  </si>
  <si>
    <t>0100337M</t>
  </si>
  <si>
    <t>MERGEY</t>
  </si>
  <si>
    <t>0100338N</t>
  </si>
  <si>
    <t>0100341S</t>
  </si>
  <si>
    <t>0100728M</t>
  </si>
  <si>
    <t>MESGRIGNY</t>
  </si>
  <si>
    <t>0100868P</t>
  </si>
  <si>
    <t>0100750L</t>
  </si>
  <si>
    <t>MESNIL-SAINT-PERE</t>
  </si>
  <si>
    <t>0100346X</t>
  </si>
  <si>
    <t>MESNIL-SELLIERES</t>
  </si>
  <si>
    <t>0100347Y</t>
  </si>
  <si>
    <t>MEURVILLE</t>
  </si>
  <si>
    <t>0100349A</t>
  </si>
  <si>
    <t>MONTAULIN</t>
  </si>
  <si>
    <t>0100354F</t>
  </si>
  <si>
    <t>MONTGUEUX</t>
  </si>
  <si>
    <t>0100357J</t>
  </si>
  <si>
    <t>MONTIERAMEY</t>
  </si>
  <si>
    <t>0100358K</t>
  </si>
  <si>
    <t>0100359L</t>
  </si>
  <si>
    <t>MONTIGNY-LES-MONTS</t>
  </si>
  <si>
    <t>0100360M</t>
  </si>
  <si>
    <t>MONTREUIL-SUR-BARSE</t>
  </si>
  <si>
    <t>0100363R</t>
  </si>
  <si>
    <t>MONTSUZAIN</t>
  </si>
  <si>
    <t>0100365T</t>
  </si>
  <si>
    <t>MORVILLIERS</t>
  </si>
  <si>
    <t>0100366U</t>
  </si>
  <si>
    <t>MOUSSEY</t>
  </si>
  <si>
    <t>0100368W</t>
  </si>
  <si>
    <t>MUSSY-SUR-SEINE</t>
  </si>
  <si>
    <t>0100370Y</t>
  </si>
  <si>
    <t>NEUVILLE-SUR-VANNE</t>
  </si>
  <si>
    <t>0100372A</t>
  </si>
  <si>
    <t>0100377F</t>
  </si>
  <si>
    <t>0100378G</t>
  </si>
  <si>
    <t>0100379H</t>
  </si>
  <si>
    <t>0100985S</t>
  </si>
  <si>
    <t>0101012W</t>
  </si>
  <si>
    <t>ONJON</t>
  </si>
  <si>
    <t>0100846R</t>
  </si>
  <si>
    <t>ORIGNY-LE-SEC</t>
  </si>
  <si>
    <t>0100383M</t>
  </si>
  <si>
    <t>OSSEY-LES-TROIS-MAISONS</t>
  </si>
  <si>
    <t>0100386R</t>
  </si>
  <si>
    <t>PARS-LES-ROMILLY</t>
  </si>
  <si>
    <t>0100391W</t>
  </si>
  <si>
    <t>PAYNS</t>
  </si>
  <si>
    <t>0100872U</t>
  </si>
  <si>
    <t>0100873V</t>
  </si>
  <si>
    <t>0100731R</t>
  </si>
  <si>
    <t>0100802T</t>
  </si>
  <si>
    <t>0100402H</t>
  </si>
  <si>
    <t>POLISOT</t>
  </si>
  <si>
    <t>0100917T</t>
  </si>
  <si>
    <t>0100410S</t>
  </si>
  <si>
    <t>0100678H</t>
  </si>
  <si>
    <t>PONT-SUR-SEINE</t>
  </si>
  <si>
    <t>0100411T</t>
  </si>
  <si>
    <t>POUAN-LES-VALLEES</t>
  </si>
  <si>
    <t>0100740A</t>
  </si>
  <si>
    <t>PRUNAY-BELLEVILLE</t>
  </si>
  <si>
    <t>0100422E</t>
  </si>
  <si>
    <t>RADONVILLIERS</t>
  </si>
  <si>
    <t>0100427K</t>
  </si>
  <si>
    <t>RAMERUPT</t>
  </si>
  <si>
    <t>0100428L</t>
  </si>
  <si>
    <t>RHEGES</t>
  </si>
  <si>
    <t>0100430N</t>
  </si>
  <si>
    <t>RILLY-SAINTE-SYRE</t>
  </si>
  <si>
    <t>0100437W</t>
  </si>
  <si>
    <t>0100441A</t>
  </si>
  <si>
    <t>0100443C</t>
  </si>
  <si>
    <t>0100447G</t>
  </si>
  <si>
    <t>0100449J</t>
  </si>
  <si>
    <t>0100451L</t>
  </si>
  <si>
    <t>0100690W</t>
  </si>
  <si>
    <t>0100767E</t>
  </si>
  <si>
    <t>0100794J</t>
  </si>
  <si>
    <t>0101004M</t>
  </si>
  <si>
    <t>ROSIERES-PRES-TROYES</t>
  </si>
  <si>
    <t>0100452M</t>
  </si>
  <si>
    <t>0100832A</t>
  </si>
  <si>
    <t>ROUILLY-SACEY</t>
  </si>
  <si>
    <t>0100454P</t>
  </si>
  <si>
    <t>RUMILLY-LES-VAUDES</t>
  </si>
  <si>
    <t>0100957L</t>
  </si>
  <si>
    <t>RUVIGNY</t>
  </si>
  <si>
    <t>0101088D</t>
  </si>
  <si>
    <t>0100459V</t>
  </si>
  <si>
    <t>0100656J</t>
  </si>
  <si>
    <t>0100657K</t>
  </si>
  <si>
    <t>0100884G</t>
  </si>
  <si>
    <t>0100909J</t>
  </si>
  <si>
    <t>SAINT-AUBIN</t>
  </si>
  <si>
    <t>0100463Z</t>
  </si>
  <si>
    <t>SAINT-BENOIST-SUR-VANNE</t>
  </si>
  <si>
    <t>0100464A</t>
  </si>
  <si>
    <t>SAINTE-MAURE</t>
  </si>
  <si>
    <t>0100490D</t>
  </si>
  <si>
    <t>0100502S</t>
  </si>
  <si>
    <t>0100503T</t>
  </si>
  <si>
    <t>0100509Z</t>
  </si>
  <si>
    <t>0100510A</t>
  </si>
  <si>
    <t>0100673C</t>
  </si>
  <si>
    <t>0100754R</t>
  </si>
  <si>
    <t>0100834C</t>
  </si>
  <si>
    <t>0101114G</t>
  </si>
  <si>
    <t>SAINT-GERMAIN</t>
  </si>
  <si>
    <t>0100468E</t>
  </si>
  <si>
    <t>SAINT-HILAIRE-SOUS-ROMILLY</t>
  </si>
  <si>
    <t>0100471H</t>
  </si>
  <si>
    <t>SAINT-JEAN-DE-BONNEVAL</t>
  </si>
  <si>
    <t>0100472J</t>
  </si>
  <si>
    <t>SAINT-JULIEN-LES-VILLAS</t>
  </si>
  <si>
    <t>0100474L</t>
  </si>
  <si>
    <t>0100478R</t>
  </si>
  <si>
    <t>0100672B</t>
  </si>
  <si>
    <t>0100833B</t>
  </si>
  <si>
    <t>SAINT-LEGER-PRES-TROYES</t>
  </si>
  <si>
    <t>0100479S</t>
  </si>
  <si>
    <t>SAINT-LUPIEN</t>
  </si>
  <si>
    <t>0101079U</t>
  </si>
  <si>
    <t>SAINT-LYE</t>
  </si>
  <si>
    <t>0100485Y</t>
  </si>
  <si>
    <t>MAURICE BEAUGRAND-GRANGE L'EVE</t>
  </si>
  <si>
    <t>0100691X</t>
  </si>
  <si>
    <t>0101013X</t>
  </si>
  <si>
    <t>SAINT-MARDS-EN-OTHE</t>
  </si>
  <si>
    <t>0100911L</t>
  </si>
  <si>
    <t>SAINT-MARTIN-DE-BOSSENAY</t>
  </si>
  <si>
    <t>0100879B</t>
  </si>
  <si>
    <t>SAINT-MESMIN</t>
  </si>
  <si>
    <t>0100491E</t>
  </si>
  <si>
    <t>SAINT-PARRES-AUX-TERTRES</t>
  </si>
  <si>
    <t>0100495J</t>
  </si>
  <si>
    <t>0100692Y</t>
  </si>
  <si>
    <t>0101084Z</t>
  </si>
  <si>
    <t>SAINT-PARRES-LES-VAUDES</t>
  </si>
  <si>
    <t>0100496K</t>
  </si>
  <si>
    <t>SAINT-PHAL</t>
  </si>
  <si>
    <t>0101005N</t>
  </si>
  <si>
    <t>SAINT-POUANGE</t>
  </si>
  <si>
    <t>0100499N</t>
  </si>
  <si>
    <t>SAINT-THIBAULT</t>
  </si>
  <si>
    <t>0100511B</t>
  </si>
  <si>
    <t>SAVIERES</t>
  </si>
  <si>
    <t>0100516G</t>
  </si>
  <si>
    <t>SEMOINE</t>
  </si>
  <si>
    <t>0100518J</t>
  </si>
  <si>
    <t>SOULAINES-DHUYS</t>
  </si>
  <si>
    <t>0100521M</t>
  </si>
  <si>
    <t>THENNELIERES</t>
  </si>
  <si>
    <t>0100524R</t>
  </si>
  <si>
    <t>TORCY-LE-GRAND</t>
  </si>
  <si>
    <t>0100528V</t>
  </si>
  <si>
    <t>TORVILLIERS</t>
  </si>
  <si>
    <t>0100529W</t>
  </si>
  <si>
    <t>TRAINEL</t>
  </si>
  <si>
    <t>0100531Y</t>
  </si>
  <si>
    <t>TRANNES</t>
  </si>
  <si>
    <t>0100972C</t>
  </si>
  <si>
    <t>0100537E</t>
  </si>
  <si>
    <t>0100538F</t>
  </si>
  <si>
    <t>0100540H</t>
  </si>
  <si>
    <t>0100543L</t>
  </si>
  <si>
    <t>0100546P</t>
  </si>
  <si>
    <t>0100547R</t>
  </si>
  <si>
    <t>0100550U</t>
  </si>
  <si>
    <t>0100555Z</t>
  </si>
  <si>
    <t>0100559D</t>
  </si>
  <si>
    <t>0100561F</t>
  </si>
  <si>
    <t>0100562G</t>
  </si>
  <si>
    <t>0100563H</t>
  </si>
  <si>
    <t>0100566L</t>
  </si>
  <si>
    <t>0100567M</t>
  </si>
  <si>
    <t>0100571S</t>
  </si>
  <si>
    <t>0100573U</t>
  </si>
  <si>
    <t>0100574V</t>
  </si>
  <si>
    <t>0100578Z</t>
  </si>
  <si>
    <t>0100591N</t>
  </si>
  <si>
    <t>0100670Z</t>
  </si>
  <si>
    <t>0100671A</t>
  </si>
  <si>
    <t>0100674D</t>
  </si>
  <si>
    <t>0100675E</t>
  </si>
  <si>
    <t>0100742C</t>
  </si>
  <si>
    <t>0100755S</t>
  </si>
  <si>
    <t>0100756T</t>
  </si>
  <si>
    <t>0100757U</t>
  </si>
  <si>
    <t>0100759W</t>
  </si>
  <si>
    <t>0100761Y</t>
  </si>
  <si>
    <t>0100762Z</t>
  </si>
  <si>
    <t>0100763A</t>
  </si>
  <si>
    <t>0100764B</t>
  </si>
  <si>
    <t>0100800R</t>
  </si>
  <si>
    <t>0100818K</t>
  </si>
  <si>
    <t>0100882E</t>
  </si>
  <si>
    <t>0100883F</t>
  </si>
  <si>
    <t>0100934L</t>
  </si>
  <si>
    <t>0100940T</t>
  </si>
  <si>
    <t>0100983P</t>
  </si>
  <si>
    <t>0101019D</t>
  </si>
  <si>
    <t>0101124T</t>
  </si>
  <si>
    <t>VALLANT-SAINT-GEORGES</t>
  </si>
  <si>
    <t>0100599X</t>
  </si>
  <si>
    <t>VANLAY</t>
  </si>
  <si>
    <t>0100836E</t>
  </si>
  <si>
    <t>VAUCHASSIS</t>
  </si>
  <si>
    <t>0100604C</t>
  </si>
  <si>
    <t>VAUDES</t>
  </si>
  <si>
    <t>0100607F</t>
  </si>
  <si>
    <t>0100610J</t>
  </si>
  <si>
    <t>0100611K</t>
  </si>
  <si>
    <t>0100885H</t>
  </si>
  <si>
    <t>VERRIERES</t>
  </si>
  <si>
    <t>0100615P</t>
  </si>
  <si>
    <t>0100850V</t>
  </si>
  <si>
    <t>VILLECHETIF</t>
  </si>
  <si>
    <t>0100618T</t>
  </si>
  <si>
    <t>VILLEMEREUIL</t>
  </si>
  <si>
    <t>0100622X</t>
  </si>
  <si>
    <t>VILLEMOYENNE</t>
  </si>
  <si>
    <t>0100626B</t>
  </si>
  <si>
    <t>VILLENAUXE-LA-GRANDE</t>
  </si>
  <si>
    <t>0100628D</t>
  </si>
  <si>
    <t>0100629E</t>
  </si>
  <si>
    <t>VILLE-SOUS-LA-FERTE</t>
  </si>
  <si>
    <t>0100837F</t>
  </si>
  <si>
    <t>0101064C</t>
  </si>
  <si>
    <t>VILLY-EN-TRODES</t>
  </si>
  <si>
    <t>0100647Z</t>
  </si>
  <si>
    <t>VIREY-SOUS-BAR</t>
  </si>
  <si>
    <t>0100650C</t>
  </si>
  <si>
    <t>AMBONNAY</t>
  </si>
  <si>
    <t>0511609X</t>
  </si>
  <si>
    <t>0511610Y</t>
  </si>
  <si>
    <t>0511422U</t>
  </si>
  <si>
    <t>0511595G</t>
  </si>
  <si>
    <t>ATHIS</t>
  </si>
  <si>
    <t>0510638S</t>
  </si>
  <si>
    <t>AUMENANCOURT</t>
  </si>
  <si>
    <t>0510250V</t>
  </si>
  <si>
    <t>AUVE</t>
  </si>
  <si>
    <t>0510664V</t>
  </si>
  <si>
    <t>0511539W</t>
  </si>
  <si>
    <t>0510938T</t>
  </si>
  <si>
    <t>0511384C</t>
  </si>
  <si>
    <t>0510958P</t>
  </si>
  <si>
    <t>0510959R</t>
  </si>
  <si>
    <t>0510960S</t>
  </si>
  <si>
    <t>0511312Z</t>
  </si>
  <si>
    <t>0511461L</t>
  </si>
  <si>
    <t>BANNES</t>
  </si>
  <si>
    <t>0510099F</t>
  </si>
  <si>
    <t>BARBONNE-FAYEL</t>
  </si>
  <si>
    <t>0512008F</t>
  </si>
  <si>
    <t>0510258D</t>
  </si>
  <si>
    <t>0511392L</t>
  </si>
  <si>
    <t>BEAUMONT-SUR-VESLE</t>
  </si>
  <si>
    <t>0510259E</t>
  </si>
  <si>
    <t>BEINE-NAUROY</t>
  </si>
  <si>
    <t>0510261G</t>
  </si>
  <si>
    <t>BERGERES-LES-VERTUS</t>
  </si>
  <si>
    <t>0510105M</t>
  </si>
  <si>
    <t>0511906V</t>
  </si>
  <si>
    <t>BERRU</t>
  </si>
  <si>
    <t>0510264K</t>
  </si>
  <si>
    <t>BETHENIVILLE</t>
  </si>
  <si>
    <t>0511456F</t>
  </si>
  <si>
    <t>0511685E</t>
  </si>
  <si>
    <t>BETHENY</t>
  </si>
  <si>
    <t>0510273V</t>
  </si>
  <si>
    <t>0511611Z</t>
  </si>
  <si>
    <t>0511684D</t>
  </si>
  <si>
    <t>0511837V</t>
  </si>
  <si>
    <t>BEZANNES</t>
  </si>
  <si>
    <t>0511731E</t>
  </si>
  <si>
    <t>BINSON-ET-ORQUIGNY</t>
  </si>
  <si>
    <t>0510265L</t>
  </si>
  <si>
    <t>BOULT-SUR-SUIPPE</t>
  </si>
  <si>
    <t>0510278A</t>
  </si>
  <si>
    <t>0511237T</t>
  </si>
  <si>
    <t>BOURGOGNE-FRESNE</t>
  </si>
  <si>
    <t>0511030T</t>
  </si>
  <si>
    <t>0511482J</t>
  </si>
  <si>
    <t>BOURSAULT</t>
  </si>
  <si>
    <t>0511391K</t>
  </si>
  <si>
    <t>0511724X</t>
  </si>
  <si>
    <t>BOUY</t>
  </si>
  <si>
    <t>0510283F</t>
  </si>
  <si>
    <t>BOUZY</t>
  </si>
  <si>
    <t>0511398T</t>
  </si>
  <si>
    <t>BRIMONT</t>
  </si>
  <si>
    <t>0510288L</t>
  </si>
  <si>
    <t>BROUSSY-LE-GRAND</t>
  </si>
  <si>
    <t>0510111U</t>
  </si>
  <si>
    <t>BUSSY-LETTREE</t>
  </si>
  <si>
    <t>0510642W</t>
  </si>
  <si>
    <t>CAUREL</t>
  </si>
  <si>
    <t>0510290N</t>
  </si>
  <si>
    <t>CERNAY-LES-REIMS</t>
  </si>
  <si>
    <t>0510292R</t>
  </si>
  <si>
    <t>CHAINTRIX-BIERGES</t>
  </si>
  <si>
    <t>0510116Z</t>
  </si>
  <si>
    <t>0510580D</t>
  </si>
  <si>
    <t>0510582F</t>
  </si>
  <si>
    <t>0510585J</t>
  </si>
  <si>
    <t>0510587L</t>
  </si>
  <si>
    <t>0510590P</t>
  </si>
  <si>
    <t>0510594U</t>
  </si>
  <si>
    <t>0510600A</t>
  </si>
  <si>
    <t>0510603D</t>
  </si>
  <si>
    <t>0510604E</t>
  </si>
  <si>
    <t>0510605F</t>
  </si>
  <si>
    <t>0510628F</t>
  </si>
  <si>
    <t>0510631J</t>
  </si>
  <si>
    <t>0510633L</t>
  </si>
  <si>
    <t>0510635N</t>
  </si>
  <si>
    <t>0510636P</t>
  </si>
  <si>
    <t>0511239V</t>
  </si>
  <si>
    <t>0511319G</t>
  </si>
  <si>
    <t>0511330U</t>
  </si>
  <si>
    <t>0511346L</t>
  </si>
  <si>
    <t>0511421T</t>
  </si>
  <si>
    <t>0511558S</t>
  </si>
  <si>
    <t>0511587Y</t>
  </si>
  <si>
    <t>0511589A</t>
  </si>
  <si>
    <t>0511614C</t>
  </si>
  <si>
    <t>0511696S</t>
  </si>
  <si>
    <t>0511780H</t>
  </si>
  <si>
    <t>CHAMERY</t>
  </si>
  <si>
    <t>0510296V</t>
  </si>
  <si>
    <t>CHAMPFLEURY</t>
  </si>
  <si>
    <t>0510297W</t>
  </si>
  <si>
    <t>CHAMPIGNY</t>
  </si>
  <si>
    <t>0511615D</t>
  </si>
  <si>
    <t>CHARLEVILLE</t>
  </si>
  <si>
    <t>0510121E</t>
  </si>
  <si>
    <t>0511582T</t>
  </si>
  <si>
    <t>0511594F</t>
  </si>
  <si>
    <t>0511993P</t>
  </si>
  <si>
    <t>CHAUMUZY</t>
  </si>
  <si>
    <t>0510303C</t>
  </si>
  <si>
    <t>CHEMINON</t>
  </si>
  <si>
    <t>0511301M</t>
  </si>
  <si>
    <t>CHOUILLY</t>
  </si>
  <si>
    <t>0511768V</t>
  </si>
  <si>
    <t>0511778F</t>
  </si>
  <si>
    <t>COMPERTRIX</t>
  </si>
  <si>
    <t>0511031U</t>
  </si>
  <si>
    <t>0511385D</t>
  </si>
  <si>
    <t>CONDE-SUR-MARNE</t>
  </si>
  <si>
    <t>0510609K</t>
  </si>
  <si>
    <t>CONFLANS-SUR-SEINE</t>
  </si>
  <si>
    <t>0511871G</t>
  </si>
  <si>
    <t>0511988J</t>
  </si>
  <si>
    <t>CONGY</t>
  </si>
  <si>
    <t>0510131R</t>
  </si>
  <si>
    <t>0512040R</t>
  </si>
  <si>
    <t>CONNANTRE</t>
  </si>
  <si>
    <t>0511579P</t>
  </si>
  <si>
    <t>0511796A</t>
  </si>
  <si>
    <t>CORMICY</t>
  </si>
  <si>
    <t>0511683C</t>
  </si>
  <si>
    <t>0512149J</t>
  </si>
  <si>
    <t>0511419R</t>
  </si>
  <si>
    <t>0511617F</t>
  </si>
  <si>
    <t>0511688H</t>
  </si>
  <si>
    <t>COURCY</t>
  </si>
  <si>
    <t>0510312M</t>
  </si>
  <si>
    <t>0511723W</t>
  </si>
  <si>
    <t>COURDEMANGES</t>
  </si>
  <si>
    <t>0510773N</t>
  </si>
  <si>
    <t>COURLANDON</t>
  </si>
  <si>
    <t>0512001Y</t>
  </si>
  <si>
    <t>COURTISOLS</t>
  </si>
  <si>
    <t>0510688W</t>
  </si>
  <si>
    <t>0511032V</t>
  </si>
  <si>
    <t>0511347M</t>
  </si>
  <si>
    <t>COUVROT</t>
  </si>
  <si>
    <t>0511493W</t>
  </si>
  <si>
    <t>CRAMANT</t>
  </si>
  <si>
    <t>0510941W</t>
  </si>
  <si>
    <t>0511240W</t>
  </si>
  <si>
    <t>CRUGNY</t>
  </si>
  <si>
    <t>0510319V</t>
  </si>
  <si>
    <t>CUCHERY</t>
  </si>
  <si>
    <t>0510320W</t>
  </si>
  <si>
    <t>CUMIERES</t>
  </si>
  <si>
    <t>0511460K</t>
  </si>
  <si>
    <t>DAMERY</t>
  </si>
  <si>
    <t>0510924C</t>
  </si>
  <si>
    <t>0511454D</t>
  </si>
  <si>
    <t>DAMPIERRE-AU-TEMPLE</t>
  </si>
  <si>
    <t>0512136V</t>
  </si>
  <si>
    <t>DIZY</t>
  </si>
  <si>
    <t>0510977K</t>
  </si>
  <si>
    <t>0511479F</t>
  </si>
  <si>
    <t>DONTRIEN</t>
  </si>
  <si>
    <t>0510324A</t>
  </si>
  <si>
    <t>0511307U</t>
  </si>
  <si>
    <t>0511917G</t>
  </si>
  <si>
    <t>ECUEIL</t>
  </si>
  <si>
    <t>0510325B</t>
  </si>
  <si>
    <t>0510903E</t>
  </si>
  <si>
    <t>0510904F</t>
  </si>
  <si>
    <t>0510906H</t>
  </si>
  <si>
    <t>0510912P</t>
  </si>
  <si>
    <t>0510913R</t>
  </si>
  <si>
    <t>0510914S</t>
  </si>
  <si>
    <t>0510915T</t>
  </si>
  <si>
    <t>0510916U</t>
  </si>
  <si>
    <t>0511028R</t>
  </si>
  <si>
    <t>0511348N</t>
  </si>
  <si>
    <t>0511349P</t>
  </si>
  <si>
    <t>0511410F</t>
  </si>
  <si>
    <t>0511514U</t>
  </si>
  <si>
    <t>0511590B</t>
  </si>
  <si>
    <t>0511619H</t>
  </si>
  <si>
    <t>0511839X</t>
  </si>
  <si>
    <t>0512035K</t>
  </si>
  <si>
    <t>0510148J</t>
  </si>
  <si>
    <t>0510150L</t>
  </si>
  <si>
    <t>0510612N</t>
  </si>
  <si>
    <t>0511033W</t>
  </si>
  <si>
    <t>0511869E</t>
  </si>
  <si>
    <t>FAVEROLLES-ET-COEMY</t>
  </si>
  <si>
    <t>0512137W</t>
  </si>
  <si>
    <t>FAVRESSE</t>
  </si>
  <si>
    <t>0511962F</t>
  </si>
  <si>
    <t>0510159W</t>
  </si>
  <si>
    <t>0511304R</t>
  </si>
  <si>
    <t>FESTIGNY</t>
  </si>
  <si>
    <t>0511002M</t>
  </si>
  <si>
    <t>0510330G</t>
  </si>
  <si>
    <t>0511350R</t>
  </si>
  <si>
    <t>0511701X</t>
  </si>
  <si>
    <t>0511888A</t>
  </si>
  <si>
    <t>FLEURY-LA-RIVIERE</t>
  </si>
  <si>
    <t>0510925D</t>
  </si>
  <si>
    <t>FONTAINE-DENIS-NUISY</t>
  </si>
  <si>
    <t>0510160X</t>
  </si>
  <si>
    <t>0510778U</t>
  </si>
  <si>
    <t>0510780W</t>
  </si>
  <si>
    <t>FROMENTIERES</t>
  </si>
  <si>
    <t>0510162Z</t>
  </si>
  <si>
    <t>GAYE</t>
  </si>
  <si>
    <t>0510165C</t>
  </si>
  <si>
    <t>GERMAINE</t>
  </si>
  <si>
    <t>0510982R</t>
  </si>
  <si>
    <t>GIVRY-EN-ARGONNE</t>
  </si>
  <si>
    <t>0510661S</t>
  </si>
  <si>
    <t>GRAUVES</t>
  </si>
  <si>
    <t>0510945A</t>
  </si>
  <si>
    <t>0511966K</t>
  </si>
  <si>
    <t>0511034X</t>
  </si>
  <si>
    <t>0511299K</t>
  </si>
  <si>
    <t>HAUTEVILLE</t>
  </si>
  <si>
    <t>0510839K</t>
  </si>
  <si>
    <t>HAUTVILLERS</t>
  </si>
  <si>
    <t>0510985U</t>
  </si>
  <si>
    <t>0511849H</t>
  </si>
  <si>
    <t>HEILTZ-LE-MAURUPT</t>
  </si>
  <si>
    <t>0512152M</t>
  </si>
  <si>
    <t>HERMONVILLE</t>
  </si>
  <si>
    <t>0510335M</t>
  </si>
  <si>
    <t>0511515V</t>
  </si>
  <si>
    <t>HUIRON</t>
  </si>
  <si>
    <t>0510783Z</t>
  </si>
  <si>
    <t>IGNY-COMBLIZY</t>
  </si>
  <si>
    <t>0511003N</t>
  </si>
  <si>
    <t>JALONS</t>
  </si>
  <si>
    <t>0511310X</t>
  </si>
  <si>
    <t>JONCHERY-SUR-VESLE</t>
  </si>
  <si>
    <t>0510078H</t>
  </si>
  <si>
    <t>LA CHAUSSEE-SUR-MARNE</t>
  </si>
  <si>
    <t>0510784A</t>
  </si>
  <si>
    <t>LACHY</t>
  </si>
  <si>
    <t>0510174M</t>
  </si>
  <si>
    <t>LANDRICOURT</t>
  </si>
  <si>
    <t>0510840L</t>
  </si>
  <si>
    <t>LA NEUVILLE-AU-PONT</t>
  </si>
  <si>
    <t>0510727N</t>
  </si>
  <si>
    <t>LAVANNES</t>
  </si>
  <si>
    <t>0510347A</t>
  </si>
  <si>
    <t>0511680Z</t>
  </si>
  <si>
    <t>LA VEUVE</t>
  </si>
  <si>
    <t>0510616T</t>
  </si>
  <si>
    <t>LE BREUIL</t>
  </si>
  <si>
    <t>0511004P</t>
  </si>
  <si>
    <t>LE GAULT-SOIGNY</t>
  </si>
  <si>
    <t>0510163A</t>
  </si>
  <si>
    <t>0511896J</t>
  </si>
  <si>
    <t>LE MESNIL-SUR-OGER</t>
  </si>
  <si>
    <t>0510948D</t>
  </si>
  <si>
    <t>0511481H</t>
  </si>
  <si>
    <t>0510693B</t>
  </si>
  <si>
    <t>LES ESSARTS-LE-VICOMTE</t>
  </si>
  <si>
    <t>0512113V</t>
  </si>
  <si>
    <t>LES MESNEUX</t>
  </si>
  <si>
    <t>0510360P</t>
  </si>
  <si>
    <t>LES PETITES-LOGES</t>
  </si>
  <si>
    <t>0510384R</t>
  </si>
  <si>
    <t>LEUVRIGNY</t>
  </si>
  <si>
    <t>0511005R</t>
  </si>
  <si>
    <t>LIVRY-LOUVERCY</t>
  </si>
  <si>
    <t>0512148H</t>
  </si>
  <si>
    <t>LOISY-SUR-MARNE</t>
  </si>
  <si>
    <t>0511686F</t>
  </si>
  <si>
    <t>LOIVRE</t>
  </si>
  <si>
    <t>0511455E</t>
  </si>
  <si>
    <t>0511545C</t>
  </si>
  <si>
    <t>LUDES</t>
  </si>
  <si>
    <t>0510353G</t>
  </si>
  <si>
    <t>LUXEMONT-ET-VILLOTTE</t>
  </si>
  <si>
    <t>0510789F</t>
  </si>
  <si>
    <t>MAGENTA</t>
  </si>
  <si>
    <t>0510980N</t>
  </si>
  <si>
    <t>0511728B</t>
  </si>
  <si>
    <t>MAILLY-CHAMPAGNE</t>
  </si>
  <si>
    <t>0511386E</t>
  </si>
  <si>
    <t>MAIRY-SUR-MARNE</t>
  </si>
  <si>
    <t>0510649D</t>
  </si>
  <si>
    <t>MARDEUIL</t>
  </si>
  <si>
    <t>0510926E</t>
  </si>
  <si>
    <t>0510927F</t>
  </si>
  <si>
    <t>0511480G</t>
  </si>
  <si>
    <t>MAROLLES</t>
  </si>
  <si>
    <t>0510791H</t>
  </si>
  <si>
    <t>MARSON</t>
  </si>
  <si>
    <t>0510684S</t>
  </si>
  <si>
    <t>MATOUGUES</t>
  </si>
  <si>
    <t>0510650E</t>
  </si>
  <si>
    <t>MAURUPT-LE-MONTOIS</t>
  </si>
  <si>
    <t>0510877B</t>
  </si>
  <si>
    <t>MERFY</t>
  </si>
  <si>
    <t>0512020U</t>
  </si>
  <si>
    <t>0510188C</t>
  </si>
  <si>
    <t>0510190E</t>
  </si>
  <si>
    <t>0511351S</t>
  </si>
  <si>
    <t>0511305S</t>
  </si>
  <si>
    <t>0511462M</t>
  </si>
  <si>
    <t>0510369Z</t>
  </si>
  <si>
    <t>0511494X</t>
  </si>
  <si>
    <t>0511495Y</t>
  </si>
  <si>
    <t>0512038N</t>
  </si>
  <si>
    <t>0512039P</t>
  </si>
  <si>
    <t>MOURMELON-LE-PETIT</t>
  </si>
  <si>
    <t>0510370A</t>
  </si>
  <si>
    <t>MOUSSY</t>
  </si>
  <si>
    <t>0510928G</t>
  </si>
  <si>
    <t>MUIZON</t>
  </si>
  <si>
    <t>0511318F</t>
  </si>
  <si>
    <t>0511321J</t>
  </si>
  <si>
    <t>0510379K</t>
  </si>
  <si>
    <t>NUISEMENT-SUR-COOLE</t>
  </si>
  <si>
    <t>0510637R</t>
  </si>
  <si>
    <t>0510651F</t>
  </si>
  <si>
    <t>OEUILLY</t>
  </si>
  <si>
    <t>0511012Y</t>
  </si>
  <si>
    <t>OIRY</t>
  </si>
  <si>
    <t>0510955L</t>
  </si>
  <si>
    <t>0510200R</t>
  </si>
  <si>
    <t>0511944L</t>
  </si>
  <si>
    <t>PARGNY-LES-REIMS</t>
  </si>
  <si>
    <t>0510382N</t>
  </si>
  <si>
    <t>PARGNY-SUR-SAULX</t>
  </si>
  <si>
    <t>0512054F</t>
  </si>
  <si>
    <t>PIERRY</t>
  </si>
  <si>
    <t>0511520A</t>
  </si>
  <si>
    <t>0511554M</t>
  </si>
  <si>
    <t>PLEURS</t>
  </si>
  <si>
    <t>0510205W</t>
  </si>
  <si>
    <t>PLIVOT</t>
  </si>
  <si>
    <t>0510956M</t>
  </si>
  <si>
    <t>POMACLE</t>
  </si>
  <si>
    <t>0510386T</t>
  </si>
  <si>
    <t>0511309W</t>
  </si>
  <si>
    <t>0511314B</t>
  </si>
  <si>
    <t>PRINGY</t>
  </si>
  <si>
    <t>0512151L</t>
  </si>
  <si>
    <t>PRUNAY</t>
  </si>
  <si>
    <t>0511022J</t>
  </si>
  <si>
    <t>RECY</t>
  </si>
  <si>
    <t>0510618V</t>
  </si>
  <si>
    <t>0510082M</t>
  </si>
  <si>
    <t>0510377H</t>
  </si>
  <si>
    <t>0510480V</t>
  </si>
  <si>
    <t>0510486B</t>
  </si>
  <si>
    <t>0510487C</t>
  </si>
  <si>
    <t>0510490F</t>
  </si>
  <si>
    <t>0510497N</t>
  </si>
  <si>
    <t>0510501T</t>
  </si>
  <si>
    <t>0510504W</t>
  </si>
  <si>
    <t>0510509B</t>
  </si>
  <si>
    <t>0510512E</t>
  </si>
  <si>
    <t>0510516J</t>
  </si>
  <si>
    <t>0510518L</t>
  </si>
  <si>
    <t>0510522R</t>
  </si>
  <si>
    <t>0510536F</t>
  </si>
  <si>
    <t>0510545R</t>
  </si>
  <si>
    <t>0510546S</t>
  </si>
  <si>
    <t>0510548U</t>
  </si>
  <si>
    <t>0510550W</t>
  </si>
  <si>
    <t>0510551X</t>
  </si>
  <si>
    <t>0510552Y</t>
  </si>
  <si>
    <t>0510553Z</t>
  </si>
  <si>
    <t>0510554A</t>
  </si>
  <si>
    <t>0510556C</t>
  </si>
  <si>
    <t>0510557D</t>
  </si>
  <si>
    <t>0510558E</t>
  </si>
  <si>
    <t>0510559F</t>
  </si>
  <si>
    <t>0510560G</t>
  </si>
  <si>
    <t>0510561H</t>
  </si>
  <si>
    <t>0510562J</t>
  </si>
  <si>
    <t>0510565M</t>
  </si>
  <si>
    <t>0510566N</t>
  </si>
  <si>
    <t>0510567P</t>
  </si>
  <si>
    <t>0510568R</t>
  </si>
  <si>
    <t>0510569S</t>
  </si>
  <si>
    <t>0510571U</t>
  </si>
  <si>
    <t>0510572V</t>
  </si>
  <si>
    <t>0510573W</t>
  </si>
  <si>
    <t>0510575Y</t>
  </si>
  <si>
    <t>0510577A</t>
  </si>
  <si>
    <t>0511027P</t>
  </si>
  <si>
    <t>0511035Y</t>
  </si>
  <si>
    <t>0511036Z</t>
  </si>
  <si>
    <t>0511118N</t>
  </si>
  <si>
    <t>0511229J</t>
  </si>
  <si>
    <t>0511230K</t>
  </si>
  <si>
    <t>0511231L</t>
  </si>
  <si>
    <t>0511242Y</t>
  </si>
  <si>
    <t>0511340E</t>
  </si>
  <si>
    <t>0511352T</t>
  </si>
  <si>
    <t>0511354V</t>
  </si>
  <si>
    <t>0511355W</t>
  </si>
  <si>
    <t>0511356X</t>
  </si>
  <si>
    <t>0511361C</t>
  </si>
  <si>
    <t>0511362D</t>
  </si>
  <si>
    <t>0511364F</t>
  </si>
  <si>
    <t>0511400V</t>
  </si>
  <si>
    <t>0511401W</t>
  </si>
  <si>
    <t>0511415L</t>
  </si>
  <si>
    <t>0511416M</t>
  </si>
  <si>
    <t>0511423V</t>
  </si>
  <si>
    <t>0511437K</t>
  </si>
  <si>
    <t>0511438L</t>
  </si>
  <si>
    <t>0511445U</t>
  </si>
  <si>
    <t>0511447W</t>
  </si>
  <si>
    <t>0511464P</t>
  </si>
  <si>
    <t>0511465R</t>
  </si>
  <si>
    <t>0511484L</t>
  </si>
  <si>
    <t>0511487P</t>
  </si>
  <si>
    <t>0511490T</t>
  </si>
  <si>
    <t>0511501E</t>
  </si>
  <si>
    <t>0511503G</t>
  </si>
  <si>
    <t>0511504H</t>
  </si>
  <si>
    <t>0511542Z</t>
  </si>
  <si>
    <t>0511543A</t>
  </si>
  <si>
    <t>0511577M</t>
  </si>
  <si>
    <t>0511591C</t>
  </si>
  <si>
    <t>0511592D</t>
  </si>
  <si>
    <t>0511593E</t>
  </si>
  <si>
    <t>0511621K</t>
  </si>
  <si>
    <t>0511622L</t>
  </si>
  <si>
    <t>0511624N</t>
  </si>
  <si>
    <t>0511674T</t>
  </si>
  <si>
    <t>0511690K</t>
  </si>
  <si>
    <t>0511691L</t>
  </si>
  <si>
    <t>0511692M</t>
  </si>
  <si>
    <t>0511693N</t>
  </si>
  <si>
    <t>0511694P</t>
  </si>
  <si>
    <t>0511695R</t>
  </si>
  <si>
    <t>0511702Y</t>
  </si>
  <si>
    <t>0511769W</t>
  </si>
  <si>
    <t>0511779G</t>
  </si>
  <si>
    <t>0511793X</t>
  </si>
  <si>
    <t>0511798C</t>
  </si>
  <si>
    <t>0511811S</t>
  </si>
  <si>
    <t>0511833R</t>
  </si>
  <si>
    <t>0511840Y</t>
  </si>
  <si>
    <t>0511841Z</t>
  </si>
  <si>
    <t>0511856R</t>
  </si>
  <si>
    <t>0511990L</t>
  </si>
  <si>
    <t>0511991M</t>
  </si>
  <si>
    <t>0512000X</t>
  </si>
  <si>
    <t>0512005C</t>
  </si>
  <si>
    <t>0512043U</t>
  </si>
  <si>
    <t>0512049A</t>
  </si>
  <si>
    <t>0512051C</t>
  </si>
  <si>
    <t>REUIL</t>
  </si>
  <si>
    <t>0511024L</t>
  </si>
  <si>
    <t>0511353U</t>
  </si>
  <si>
    <t>0511388G</t>
  </si>
  <si>
    <t>PÔLE SCOLAIRE DE RILLY-LA-MONT</t>
  </si>
  <si>
    <t>ROSNAY</t>
  </si>
  <si>
    <t>0510396D</t>
  </si>
  <si>
    <t>SACY</t>
  </si>
  <si>
    <t>0510397E</t>
  </si>
  <si>
    <t>SAINT-AMAND-SUR-FION</t>
  </si>
  <si>
    <t>0510795M</t>
  </si>
  <si>
    <t>SAINT-BRICE-COURCELLES</t>
  </si>
  <si>
    <t>0511403Y</t>
  </si>
  <si>
    <t>0511485M</t>
  </si>
  <si>
    <t>SAINTE-MARIE-A-PY</t>
  </si>
  <si>
    <t>0510745H</t>
  </si>
  <si>
    <t>SAINTE-MARIE-DU-LAC-NUISEMENT</t>
  </si>
  <si>
    <t>0511037A</t>
  </si>
  <si>
    <t>0510707S</t>
  </si>
  <si>
    <t>0510709U</t>
  </si>
  <si>
    <t>0510710V</t>
  </si>
  <si>
    <t>0510712X</t>
  </si>
  <si>
    <t>0511357Y</t>
  </si>
  <si>
    <t>SAINT-ETIENNE-AU-TEMPLE</t>
  </si>
  <si>
    <t>0510620X</t>
  </si>
  <si>
    <t>SAINT-EULIEN</t>
  </si>
  <si>
    <t>0510890R</t>
  </si>
  <si>
    <t>SAINT-HILAIRE-LE-GRAND</t>
  </si>
  <si>
    <t>0510405N</t>
  </si>
  <si>
    <t>SAINT-HILAIRE-LE-PETIT</t>
  </si>
  <si>
    <t>0510285H</t>
  </si>
  <si>
    <t>SAINT-JUST-SAUVAGE</t>
  </si>
  <si>
    <t>0510214F</t>
  </si>
  <si>
    <t>0512010H</t>
  </si>
  <si>
    <t>0511119P</t>
  </si>
  <si>
    <t>0512053E</t>
  </si>
  <si>
    <t>SAINT-MARTIN-SUR-LE-PRE</t>
  </si>
  <si>
    <t>0510622Z</t>
  </si>
  <si>
    <t>SAINT-MASMES</t>
  </si>
  <si>
    <t>0510407R</t>
  </si>
  <si>
    <t>0511989K</t>
  </si>
  <si>
    <t>0512147G</t>
  </si>
  <si>
    <t>SAINT-OUEN-DOMPROT</t>
  </si>
  <si>
    <t>0510854B</t>
  </si>
  <si>
    <t>SAINT-REMY-SUR-BUSSY</t>
  </si>
  <si>
    <t>0510680M</t>
  </si>
  <si>
    <t>0512021V</t>
  </si>
  <si>
    <t>0511308V</t>
  </si>
  <si>
    <t>SAINT-VRAIN</t>
  </si>
  <si>
    <t>0510891S</t>
  </si>
  <si>
    <t>SARRY</t>
  </si>
  <si>
    <t>0510703M</t>
  </si>
  <si>
    <t>0511451A</t>
  </si>
  <si>
    <t>SAUDOY</t>
  </si>
  <si>
    <t>0510219L</t>
  </si>
  <si>
    <t>SEPT-SAULX</t>
  </si>
  <si>
    <t>0510414Y</t>
  </si>
  <si>
    <t>0510895W</t>
  </si>
  <si>
    <t>0510896X</t>
  </si>
  <si>
    <t>0511342G</t>
  </si>
  <si>
    <t>SERMIERS</t>
  </si>
  <si>
    <t>0510415Z</t>
  </si>
  <si>
    <t>0510222P</t>
  </si>
  <si>
    <t>0511110E</t>
  </si>
  <si>
    <t>0511120R</t>
  </si>
  <si>
    <t>0511322K</t>
  </si>
  <si>
    <t>0511366H</t>
  </si>
  <si>
    <t>0511550H</t>
  </si>
  <si>
    <t>SILLERY</t>
  </si>
  <si>
    <t>0511396R</t>
  </si>
  <si>
    <t>0511498B</t>
  </si>
  <si>
    <t>SOMMEPY-TAHURE</t>
  </si>
  <si>
    <t>0510748L</t>
  </si>
  <si>
    <t>SOMMESOUS</t>
  </si>
  <si>
    <t>0511795Z</t>
  </si>
  <si>
    <t>SOUDRON</t>
  </si>
  <si>
    <t>0510655K</t>
  </si>
  <si>
    <t>ST-REMY-EN-BOUZEMONT-ST-GENEST</t>
  </si>
  <si>
    <t>0511781J</t>
  </si>
  <si>
    <t>0510420E</t>
  </si>
  <si>
    <t>0510421F</t>
  </si>
  <si>
    <t>0510422G</t>
  </si>
  <si>
    <t>TAISSY</t>
  </si>
  <si>
    <t>0510423H</t>
  </si>
  <si>
    <t>0511551J</t>
  </si>
  <si>
    <t>THIEBLEMONT-FAREMONT</t>
  </si>
  <si>
    <t>0510861J</t>
  </si>
  <si>
    <t>0510432T</t>
  </si>
  <si>
    <t>0511450Z</t>
  </si>
  <si>
    <t>0511770X</t>
  </si>
  <si>
    <t>0511794Y</t>
  </si>
  <si>
    <t>0511958B</t>
  </si>
  <si>
    <t>0512150K</t>
  </si>
  <si>
    <t>TOURS-SUR-MARNE</t>
  </si>
  <si>
    <t>0511183J</t>
  </si>
  <si>
    <t>0511540X</t>
  </si>
  <si>
    <t>TREPAIL</t>
  </si>
  <si>
    <t>0510439A</t>
  </si>
  <si>
    <t>0510897Y</t>
  </si>
  <si>
    <t>TROISSY</t>
  </si>
  <si>
    <t>0511014A</t>
  </si>
  <si>
    <t>VAL DE LIVRE</t>
  </si>
  <si>
    <t>0512138X</t>
  </si>
  <si>
    <t>VAL-DES-MARAIS</t>
  </si>
  <si>
    <t>0510128M</t>
  </si>
  <si>
    <t>VAL-DE-VESLE</t>
  </si>
  <si>
    <t>0510427M</t>
  </si>
  <si>
    <t>VANAULT-LES-DAMES</t>
  </si>
  <si>
    <t>0511303P</t>
  </si>
  <si>
    <t>VANDEUIL</t>
  </si>
  <si>
    <t>0512107N</t>
  </si>
  <si>
    <t>VAUCIENNES</t>
  </si>
  <si>
    <t>0510932L</t>
  </si>
  <si>
    <t>VAUCLERC</t>
  </si>
  <si>
    <t>0511957A</t>
  </si>
  <si>
    <t>VAUDEMANGE</t>
  </si>
  <si>
    <t>0510464C</t>
  </si>
  <si>
    <t>VENTEUIL</t>
  </si>
  <si>
    <t>0510933M</t>
  </si>
  <si>
    <t>0511938E</t>
  </si>
  <si>
    <t>VERNEUIL</t>
  </si>
  <si>
    <t>0511017D</t>
  </si>
  <si>
    <t>0511443S</t>
  </si>
  <si>
    <t>0510737Z</t>
  </si>
  <si>
    <t>0510235D</t>
  </si>
  <si>
    <t>0511764R</t>
  </si>
  <si>
    <t>0512052D</t>
  </si>
  <si>
    <t>REGROUPEMENT PÉDAGOGIQUE DES É</t>
  </si>
  <si>
    <t>VERZENAY</t>
  </si>
  <si>
    <t>0511389H</t>
  </si>
  <si>
    <t>0511395P</t>
  </si>
  <si>
    <t>VESIGNEUL-SUR-MARNE</t>
  </si>
  <si>
    <t>0512046X</t>
  </si>
  <si>
    <t>VIENNE-LE-CHATEAU</t>
  </si>
  <si>
    <t>0511541Y</t>
  </si>
  <si>
    <t>VILLE-DOMMANGE</t>
  </si>
  <si>
    <t>0511547E</t>
  </si>
  <si>
    <t>VILLE-EN-TARDENOIS</t>
  </si>
  <si>
    <t>0511300L</t>
  </si>
  <si>
    <t>0511519Z</t>
  </si>
  <si>
    <t>VILLERS-ALLERAND</t>
  </si>
  <si>
    <t>0510445G</t>
  </si>
  <si>
    <t>VILLERS-EN-ARGONNE</t>
  </si>
  <si>
    <t>0510738A</t>
  </si>
  <si>
    <t>VILLERS-MARMERY</t>
  </si>
  <si>
    <t>0510449L</t>
  </si>
  <si>
    <t>VILLERS-SOUS-CHATILLON</t>
  </si>
  <si>
    <t>0511790U</t>
  </si>
  <si>
    <t>VILLE-SUR-TOURBE</t>
  </si>
  <si>
    <t>0510739B</t>
  </si>
  <si>
    <t>VITRY-EN-PERTHOIS</t>
  </si>
  <si>
    <t>0510803W</t>
  </si>
  <si>
    <t>VITRY-LA-VILLE</t>
  </si>
  <si>
    <t>0511722V</t>
  </si>
  <si>
    <t>0510755U</t>
  </si>
  <si>
    <t>0510757W</t>
  </si>
  <si>
    <t>0510758X</t>
  </si>
  <si>
    <t>0510760Z</t>
  </si>
  <si>
    <t>0510761A</t>
  </si>
  <si>
    <t>0511243Z</t>
  </si>
  <si>
    <t>0511402X</t>
  </si>
  <si>
    <t>0511453C</t>
  </si>
  <si>
    <t>0511844C</t>
  </si>
  <si>
    <t>0512036L</t>
  </si>
  <si>
    <t>0512055G</t>
  </si>
  <si>
    <t>VOUILLERS</t>
  </si>
  <si>
    <t>0510899A</t>
  </si>
  <si>
    <t>VRAUX</t>
  </si>
  <si>
    <t>0510627E</t>
  </si>
  <si>
    <t>WARMERIVILLE</t>
  </si>
  <si>
    <t>0510454S</t>
  </si>
  <si>
    <t>0511827J</t>
  </si>
  <si>
    <t>0510458W</t>
  </si>
  <si>
    <t>0511729C</t>
  </si>
  <si>
    <t>0511730D</t>
  </si>
  <si>
    <t>0511992N</t>
  </si>
  <si>
    <t>ANDELOT-BLANCHEVILLE</t>
  </si>
  <si>
    <t>0521074K</t>
  </si>
  <si>
    <t>ARC-EN-BARROIS</t>
  </si>
  <si>
    <t>0520905B</t>
  </si>
  <si>
    <t>0520906C</t>
  </si>
  <si>
    <t>AUBERIVE</t>
  </si>
  <si>
    <t>0520958J</t>
  </si>
  <si>
    <t>AUTREVILLE-SUR-LA-RENNE</t>
  </si>
  <si>
    <t>0520077B</t>
  </si>
  <si>
    <t>0520181P</t>
  </si>
  <si>
    <t>BAYARD-SUR-MARNE</t>
  </si>
  <si>
    <t>0520280X</t>
  </si>
  <si>
    <t>BETTANCOURT-LA-FERREE</t>
  </si>
  <si>
    <t>0520832X</t>
  </si>
  <si>
    <t>0520908E</t>
  </si>
  <si>
    <t>BIESLES</t>
  </si>
  <si>
    <t>0521072H</t>
  </si>
  <si>
    <t>BOLOGNE</t>
  </si>
  <si>
    <t>0520038J</t>
  </si>
  <si>
    <t>0521021C</t>
  </si>
  <si>
    <t>0520464X</t>
  </si>
  <si>
    <t>0521022D</t>
  </si>
  <si>
    <t>BOURDONS-SUR-ROGNON</t>
  </si>
  <si>
    <t>0520394W</t>
  </si>
  <si>
    <t>0520775K</t>
  </si>
  <si>
    <t>BRETHENAY</t>
  </si>
  <si>
    <t>0521038W</t>
  </si>
  <si>
    <t>BREUVANNES-EN-BASSIGNY</t>
  </si>
  <si>
    <t>0521079R</t>
  </si>
  <si>
    <t>BRICON</t>
  </si>
  <si>
    <t>0520543H</t>
  </si>
  <si>
    <t>BROUSSEVAL</t>
  </si>
  <si>
    <t>0521013U</t>
  </si>
  <si>
    <t>CEFFONDS</t>
  </si>
  <si>
    <t>0520720A</t>
  </si>
  <si>
    <t>0520246K</t>
  </si>
  <si>
    <t>CHAMARANDES-CHOIGNES</t>
  </si>
  <si>
    <t>0520607C</t>
  </si>
  <si>
    <t>CHAMOUILLEY</t>
  </si>
  <si>
    <t>0520980H</t>
  </si>
  <si>
    <t>CHAMPSEVRAINE</t>
  </si>
  <si>
    <t>0520504R</t>
  </si>
  <si>
    <t>0521030M</t>
  </si>
  <si>
    <t>CHANCENAY</t>
  </si>
  <si>
    <t>0520289G</t>
  </si>
  <si>
    <t>CHARMES-LA-GRANDE</t>
  </si>
  <si>
    <t>0520348W</t>
  </si>
  <si>
    <t>CHASSIGNY</t>
  </si>
  <si>
    <t>0520201L</t>
  </si>
  <si>
    <t>PRAUTHOY</t>
  </si>
  <si>
    <t>0520839E</t>
  </si>
  <si>
    <t>0521080S</t>
  </si>
  <si>
    <t>CHAUDENAY</t>
  </si>
  <si>
    <t>0520505S</t>
  </si>
  <si>
    <t>CHAUFFOURT</t>
  </si>
  <si>
    <t>0520427G</t>
  </si>
  <si>
    <t>MONTIGNY-LE-ROI</t>
  </si>
  <si>
    <t>0520567J</t>
  </si>
  <si>
    <t>0520572P</t>
  </si>
  <si>
    <t>0520584C</t>
  </si>
  <si>
    <t>0520588G</t>
  </si>
  <si>
    <t>0520590J</t>
  </si>
  <si>
    <t>0520591K</t>
  </si>
  <si>
    <t>0520605A</t>
  </si>
  <si>
    <t>0520717X</t>
  </si>
  <si>
    <t>0520725F</t>
  </si>
  <si>
    <t>0520799L</t>
  </si>
  <si>
    <t>0520817F</t>
  </si>
  <si>
    <t>0520848P</t>
  </si>
  <si>
    <t>0520930D</t>
  </si>
  <si>
    <t>0520960L</t>
  </si>
  <si>
    <t>0521039X</t>
  </si>
  <si>
    <t>CLEFMONT</t>
  </si>
  <si>
    <t>0521081T</t>
  </si>
  <si>
    <t>0520165X</t>
  </si>
  <si>
    <t>CUREL</t>
  </si>
  <si>
    <t>0520716W</t>
  </si>
  <si>
    <t>CUSEY</t>
  </si>
  <si>
    <t>0520206S</t>
  </si>
  <si>
    <t>DAMMARTIN-SUR-MEUSE</t>
  </si>
  <si>
    <t>0520428H</t>
  </si>
  <si>
    <t>DAMPIERRE</t>
  </si>
  <si>
    <t>0520187W</t>
  </si>
  <si>
    <t>DOMMARTIN-LE-FRANC</t>
  </si>
  <si>
    <t>0520379E</t>
  </si>
  <si>
    <t>DONJEUX</t>
  </si>
  <si>
    <t>0520360J</t>
  </si>
  <si>
    <t>0521005K</t>
  </si>
  <si>
    <t>DOULEVANT-LE-CHATEAU</t>
  </si>
  <si>
    <t>0520715V</t>
  </si>
  <si>
    <t>ECHENAY</t>
  </si>
  <si>
    <t>0520116U</t>
  </si>
  <si>
    <t>ECLARON-BRAUCOURT-SAINTE-LIVIERE</t>
  </si>
  <si>
    <t>0520981J</t>
  </si>
  <si>
    <t>0520983L</t>
  </si>
  <si>
    <t>EPIZON</t>
  </si>
  <si>
    <t>0520118W</t>
  </si>
  <si>
    <t>ESNOUVEAUX</t>
  </si>
  <si>
    <t>0520598T</t>
  </si>
  <si>
    <t>EURVILLE-BIENVILLE</t>
  </si>
  <si>
    <t>0520851T</t>
  </si>
  <si>
    <t>0520921U</t>
  </si>
  <si>
    <t>0520513A</t>
  </si>
  <si>
    <t>0521040Y</t>
  </si>
  <si>
    <t>FOULAIN</t>
  </si>
  <si>
    <t>0520547M</t>
  </si>
  <si>
    <t>0520882B</t>
  </si>
  <si>
    <t>0521082U</t>
  </si>
  <si>
    <t>GRAFFIGNY-CHEMIN</t>
  </si>
  <si>
    <t>0520313H</t>
  </si>
  <si>
    <t>GUYONVELLE</t>
  </si>
  <si>
    <t>0520069T</t>
  </si>
  <si>
    <t>HARREVILLE-LES-CHANTEURS</t>
  </si>
  <si>
    <t>0520314J</t>
  </si>
  <si>
    <t>HAUTE-AMANCE</t>
  </si>
  <si>
    <t>0520837C</t>
  </si>
  <si>
    <t>0520997B</t>
  </si>
  <si>
    <t>HEUILLEY-LE-GRAND</t>
  </si>
  <si>
    <t>0520230T</t>
  </si>
  <si>
    <t>HUMBECOURT</t>
  </si>
  <si>
    <t>0520294M</t>
  </si>
  <si>
    <t>HUMES-JORQUENAY</t>
  </si>
  <si>
    <t>0520260A</t>
  </si>
  <si>
    <t>0521091D</t>
  </si>
  <si>
    <t>IS-EN-BASSIGNY</t>
  </si>
  <si>
    <t>0521083V</t>
  </si>
  <si>
    <t>0520075Z</t>
  </si>
  <si>
    <t>0520729K</t>
  </si>
  <si>
    <t>0520854W</t>
  </si>
  <si>
    <t>JONCHERY</t>
  </si>
  <si>
    <t>0520612H</t>
  </si>
  <si>
    <t>0520979G</t>
  </si>
  <si>
    <t>JUZENNECOURT</t>
  </si>
  <si>
    <t>0521055P</t>
  </si>
  <si>
    <t>LAFERTE-SUR-AMANCE</t>
  </si>
  <si>
    <t>0520070U</t>
  </si>
  <si>
    <t>LAFERTE-SUR-AUBE</t>
  </si>
  <si>
    <t>0520969W</t>
  </si>
  <si>
    <t>0520714U</t>
  </si>
  <si>
    <t>0520722C</t>
  </si>
  <si>
    <t>0520724E</t>
  </si>
  <si>
    <t>0520801N</t>
  </si>
  <si>
    <t>0520855X</t>
  </si>
  <si>
    <t>0521084W</t>
  </si>
  <si>
    <t>0520643S</t>
  </si>
  <si>
    <t>0520645U</t>
  </si>
  <si>
    <t>0521041Z</t>
  </si>
  <si>
    <t>LEFFONDS</t>
  </si>
  <si>
    <t>0520537B</t>
  </si>
  <si>
    <t>0520244H</t>
  </si>
  <si>
    <t>0520806U</t>
  </si>
  <si>
    <t>LE PAILLY</t>
  </si>
  <si>
    <t>0520234X</t>
  </si>
  <si>
    <t>0520208U</t>
  </si>
  <si>
    <t>LONGEAU-PERCEY</t>
  </si>
  <si>
    <t>0520231U</t>
  </si>
  <si>
    <t>LOUVEMONT</t>
  </si>
  <si>
    <t>0520858A</t>
  </si>
  <si>
    <t>MAGNEUX</t>
  </si>
  <si>
    <t>0520326X</t>
  </si>
  <si>
    <t>MANDRES-LA-COTE</t>
  </si>
  <si>
    <t>0521085X</t>
  </si>
  <si>
    <t>MARAC</t>
  </si>
  <si>
    <t>0521018Z</t>
  </si>
  <si>
    <t>MARANVILLE</t>
  </si>
  <si>
    <t>0521000E</t>
  </si>
  <si>
    <t>MOESLAINS</t>
  </si>
  <si>
    <t>0520296P</t>
  </si>
  <si>
    <t>0521086Y</t>
  </si>
  <si>
    <t>0520558Z</t>
  </si>
  <si>
    <t>0520779P</t>
  </si>
  <si>
    <t>0521076M</t>
  </si>
  <si>
    <t>PARNOY-EN-BASSIGNY</t>
  </si>
  <si>
    <t>0520455M</t>
  </si>
  <si>
    <t>PERRANCEY-LES-VIEUX-MOULINS</t>
  </si>
  <si>
    <t>0520265F</t>
  </si>
  <si>
    <t>PLANRUPT</t>
  </si>
  <si>
    <t>0521001F</t>
  </si>
  <si>
    <t>POINSON-LES-FAYL</t>
  </si>
  <si>
    <t>0521016X</t>
  </si>
  <si>
    <t>POISSONS</t>
  </si>
  <si>
    <t>0521073J</t>
  </si>
  <si>
    <t>POULANGY</t>
  </si>
  <si>
    <t>0520711R</t>
  </si>
  <si>
    <t>PRESSIGNY</t>
  </si>
  <si>
    <t>0520494E</t>
  </si>
  <si>
    <t>PREZ-SOUS-LAFAUCHE</t>
  </si>
  <si>
    <t>0520158P</t>
  </si>
  <si>
    <t>RACHECOURT-SUR-MARNE</t>
  </si>
  <si>
    <t>0520654D</t>
  </si>
  <si>
    <t>RIMAUCOURT</t>
  </si>
  <si>
    <t>0521035T</t>
  </si>
  <si>
    <t>RIVES DERVOISES</t>
  </si>
  <si>
    <t>0520636J</t>
  </si>
  <si>
    <t>0520638L</t>
  </si>
  <si>
    <t>0520639M</t>
  </si>
  <si>
    <t>0521044C</t>
  </si>
  <si>
    <t>ROLAMPONT</t>
  </si>
  <si>
    <t>0521087Z</t>
  </si>
  <si>
    <t>SAINT-BLIN</t>
  </si>
  <si>
    <t>0520163V</t>
  </si>
  <si>
    <t>SAINT-CIERGUES</t>
  </si>
  <si>
    <t>0520266G</t>
  </si>
  <si>
    <t>0520303X</t>
  </si>
  <si>
    <t>0520305Z</t>
  </si>
  <si>
    <t>0520306A</t>
  </si>
  <si>
    <t>0520307B</t>
  </si>
  <si>
    <t>0520629B</t>
  </si>
  <si>
    <t>0520630C</t>
  </si>
  <si>
    <t>0520631D</t>
  </si>
  <si>
    <t>0520657G</t>
  </si>
  <si>
    <t>0520668U</t>
  </si>
  <si>
    <t>0520669V</t>
  </si>
  <si>
    <t>0520674A</t>
  </si>
  <si>
    <t>0520798K</t>
  </si>
  <si>
    <t>0520834Z</t>
  </si>
  <si>
    <t>0520860C</t>
  </si>
  <si>
    <t>0520932F</t>
  </si>
  <si>
    <t>0521031N</t>
  </si>
  <si>
    <t>SAINT-LOUP-SUR-AUJON</t>
  </si>
  <si>
    <t>0520471E</t>
  </si>
  <si>
    <t>SAINTS-GEOSMES</t>
  </si>
  <si>
    <t>0520267H</t>
  </si>
  <si>
    <t>SARREY</t>
  </si>
  <si>
    <t>0520439V</t>
  </si>
  <si>
    <t>SAULXURES</t>
  </si>
  <si>
    <t>0520440W</t>
  </si>
  <si>
    <t>SEMOUTIERS-MONTSAON</t>
  </si>
  <si>
    <t>0520621T</t>
  </si>
  <si>
    <t>SOMMEVOIRE</t>
  </si>
  <si>
    <t>0520861D</t>
  </si>
  <si>
    <t>THONNANCE-LES-JOINVILLE</t>
  </si>
  <si>
    <t>0521012T</t>
  </si>
  <si>
    <t>TORCENAY</t>
  </si>
  <si>
    <t>0521014V</t>
  </si>
  <si>
    <t>VALCOURT</t>
  </si>
  <si>
    <t>0520864G</t>
  </si>
  <si>
    <t>0520437T</t>
  </si>
  <si>
    <t>0520807V</t>
  </si>
  <si>
    <t>0520859B</t>
  </si>
  <si>
    <t>VARENNES-SUR-AMANCE</t>
  </si>
  <si>
    <t>0520710P</t>
  </si>
  <si>
    <t>VAUX-SUR-BLAISE</t>
  </si>
  <si>
    <t>0520332D</t>
  </si>
  <si>
    <t>VIEVILLE</t>
  </si>
  <si>
    <t>0520147C</t>
  </si>
  <si>
    <t>VILLEGUSIEN-LE-LAC</t>
  </si>
  <si>
    <t>0520229S</t>
  </si>
  <si>
    <t>0520242F</t>
  </si>
  <si>
    <t>VILLIERS-EN-LIEU</t>
  </si>
  <si>
    <t>0521042A</t>
  </si>
  <si>
    <t>VILLIERS-LE-SEC</t>
  </si>
  <si>
    <t>0520624W</t>
  </si>
  <si>
    <t>VOILLECOMTE</t>
  </si>
  <si>
    <t>0520336H</t>
  </si>
  <si>
    <t>0521089B</t>
  </si>
  <si>
    <t>denom</t>
  </si>
  <si>
    <t>ECOLE PRIMAIRE</t>
  </si>
  <si>
    <t>DEVILLE - LAIFOUR</t>
  </si>
  <si>
    <t>ECOLE ELEMENTAIRE</t>
  </si>
  <si>
    <t>DU PRE VERS L'AISNE</t>
  </si>
  <si>
    <t>ANDRE DHOTEL</t>
  </si>
  <si>
    <t>AUVILLERS - ETEIGNIERES</t>
  </si>
  <si>
    <t>LOUIS LUMIERE</t>
  </si>
  <si>
    <t>RENE HUGOT</t>
  </si>
  <si>
    <t>VICTOR HUGO</t>
  </si>
  <si>
    <t>DES VANNELLES</t>
  </si>
  <si>
    <t>DE LA VALLEE</t>
  </si>
  <si>
    <t>RENE DAUMAL</t>
  </si>
  <si>
    <t>CLEMENT ADER</t>
  </si>
  <si>
    <t>JACQUES PREVERT</t>
  </si>
  <si>
    <t>D'ETION</t>
  </si>
  <si>
    <t>HENRI THOMAS</t>
  </si>
  <si>
    <t>DE CASTRICE</t>
  </si>
  <si>
    <t>CALMETTE</t>
  </si>
  <si>
    <t>MOZART</t>
  </si>
  <si>
    <t>DE FLANDRE</t>
  </si>
  <si>
    <t>JULES VERNE</t>
  </si>
  <si>
    <t>KENNEDY / JEAN JAURES</t>
  </si>
  <si>
    <t>DES LIEGEOIS</t>
  </si>
  <si>
    <t>LA CITADELLE</t>
  </si>
  <si>
    <t>SAINT JULIEN</t>
  </si>
  <si>
    <t>HENRY BRONNERT</t>
  </si>
  <si>
    <t>BAUDIN</t>
  </si>
  <si>
    <t>JEAN ZAY</t>
  </si>
  <si>
    <t>ALBERT CAQUOT</t>
  </si>
  <si>
    <t>FELICIEN WAUTELET</t>
  </si>
  <si>
    <t>AMBROISE CROIZAT</t>
  </si>
  <si>
    <t>LOUIS HANOT</t>
  </si>
  <si>
    <t>SAINTE-ANNE</t>
  </si>
  <si>
    <t>LES HAYBIONS</t>
  </si>
  <si>
    <t>PIERRE VIENOT</t>
  </si>
  <si>
    <t>DU MUGUET</t>
  </si>
  <si>
    <t>DES COLIBRIS</t>
  </si>
  <si>
    <t>DES CAPUCINES</t>
  </si>
  <si>
    <t>PIERRE MENDES-FRANCE</t>
  </si>
  <si>
    <t>JEAN DION</t>
  </si>
  <si>
    <t>DE CHEMERY-VENDRESSE</t>
  </si>
  <si>
    <t>COUCY 1ERE SECTION</t>
  </si>
  <si>
    <t>COUCY 2EME SECTION</t>
  </si>
  <si>
    <t>DE VERDUN</t>
  </si>
  <si>
    <t>GAULIER</t>
  </si>
  <si>
    <t>DE FLOHIMONT</t>
  </si>
  <si>
    <t>LES NUTONS</t>
  </si>
  <si>
    <t>DU CHARNOIS</t>
  </si>
  <si>
    <t>DU CENTRE</t>
  </si>
  <si>
    <t>ROBERT PAUL</t>
  </si>
  <si>
    <t>BON SECOURS</t>
  </si>
  <si>
    <t>LA TOUR D'AUVERGNE</t>
  </si>
  <si>
    <t>SAINT-HILAIRE</t>
  </si>
  <si>
    <t>HANNOGNE-SAPOGNE</t>
  </si>
  <si>
    <t>PIERRE COCHART</t>
  </si>
  <si>
    <t>D'HARCY-LONNY-SORMONNE</t>
  </si>
  <si>
    <t>ECOLE DU TRIO</t>
  </si>
  <si>
    <t>JULES MARY</t>
  </si>
  <si>
    <t>DES AYVELLES-CHALANDRY-ELAIRE</t>
  </si>
  <si>
    <t>GUILLAUME DE MACHAULT</t>
  </si>
  <si>
    <t>DE MONTCORNET-CLIRON</t>
  </si>
  <si>
    <t>DU PETIT JOUR</t>
  </si>
  <si>
    <t>LA LONGUE HAIE</t>
  </si>
  <si>
    <t>LA CACHETTE</t>
  </si>
  <si>
    <t>DEVANT NOUZON</t>
  </si>
  <si>
    <t>SAINTE-THERESE</t>
  </si>
  <si>
    <t>JULES ROBERT PAHON</t>
  </si>
  <si>
    <t>ECOLE DES 2 VALLÉES</t>
  </si>
  <si>
    <t>ROBERT GOBEZ</t>
  </si>
  <si>
    <t>ROBERT MEISSNER</t>
  </si>
  <si>
    <t>JULES MICHELET</t>
  </si>
  <si>
    <t>LOUIS JOUVET</t>
  </si>
  <si>
    <t>GAMBETTA</t>
  </si>
  <si>
    <t>MAZARIN</t>
  </si>
  <si>
    <t>JEAN MERMOZ</t>
  </si>
  <si>
    <t>LA CAMPAGNE</t>
  </si>
  <si>
    <t>MICHEL TRABBIA</t>
  </si>
  <si>
    <t>JULES DESPLOUS</t>
  </si>
  <si>
    <t>HENRI BISTON</t>
  </si>
  <si>
    <t>D'HIRAUMONT</t>
  </si>
  <si>
    <t>ARC-EN-CIEL</t>
  </si>
  <si>
    <t>ARSÈNE GRÉGOIRE</t>
  </si>
  <si>
    <t>PIERRE CONGAR/FOND DE GIVONNE</t>
  </si>
  <si>
    <t>LECLERC-ADAM</t>
  </si>
  <si>
    <t>BELLEVUE</t>
  </si>
  <si>
    <t>FRENOIS</t>
  </si>
  <si>
    <t>LA PRAIRIE</t>
  </si>
  <si>
    <t>GEORGES OUVRARD</t>
  </si>
  <si>
    <t>BLANPAIN</t>
  </si>
  <si>
    <t>RESIDENCE</t>
  </si>
  <si>
    <t>DE LA SALLE</t>
  </si>
  <si>
    <t>DU SACRE-COEUR</t>
  </si>
  <si>
    <t>L'ESPLANADE</t>
  </si>
  <si>
    <t>LA PLAGE</t>
  </si>
  <si>
    <t>JULES MOURON</t>
  </si>
  <si>
    <t>PIERRE TOUFFLIN</t>
  </si>
  <si>
    <t>SEMEUSE</t>
  </si>
  <si>
    <t>LE CHARME</t>
  </si>
  <si>
    <t>LE PLATEAU</t>
  </si>
  <si>
    <t>MAURICE ROBINET</t>
  </si>
  <si>
    <t>LA MONTAGNE DES VIGNES</t>
  </si>
  <si>
    <t>DES BRUYÈRES</t>
  </si>
  <si>
    <t>MON PLAISIR</t>
  </si>
  <si>
    <t>FRANCOIS MITTERRAND</t>
  </si>
  <si>
    <t>ABEL DODEMAN</t>
  </si>
  <si>
    <t>AVETANT</t>
  </si>
  <si>
    <t>SAINT-LOUIS</t>
  </si>
  <si>
    <t>DORA LEVI</t>
  </si>
  <si>
    <t>EMILE ZOLA</t>
  </si>
  <si>
    <t>OGEC SAINT-JOSEPH</t>
  </si>
  <si>
    <t>CENTRE</t>
  </si>
  <si>
    <t>PALIS</t>
  </si>
  <si>
    <t>VILLEMAUR SUR VANNE</t>
  </si>
  <si>
    <t>AURILLAC</t>
  </si>
  <si>
    <t>GEORGES LAPIERRE</t>
  </si>
  <si>
    <t>ARTHUR BUREAU</t>
  </si>
  <si>
    <t>MAURICE VECHIN</t>
  </si>
  <si>
    <t>SAINTE THERESE</t>
  </si>
  <si>
    <t>GEORGES LECLERC</t>
  </si>
  <si>
    <t>MAURICE ROBERT</t>
  </si>
  <si>
    <t>DU 14 JUILLET</t>
  </si>
  <si>
    <t>FRANCOIS VALORY</t>
  </si>
  <si>
    <t>DE LA TUILERIE</t>
  </si>
  <si>
    <t>GROUPE SCOLAIRE TH. GAUTIER</t>
  </si>
  <si>
    <t>LES TROIS PLUMES</t>
  </si>
  <si>
    <t>JEAN SAINTON</t>
  </si>
  <si>
    <t>GR SCO DE LA VALLEE DE L'ARCE</t>
  </si>
  <si>
    <t>LA PETITE HALLE</t>
  </si>
  <si>
    <t>GROUPE SCOLAIRE L'OREE D'OTHE</t>
  </si>
  <si>
    <t>LUCIEN VUILLEMIN</t>
  </si>
  <si>
    <t>VOLTAIRE</t>
  </si>
  <si>
    <t>BARTHOLDI</t>
  </si>
  <si>
    <t>TEILHARD DE CHARDIN</t>
  </si>
  <si>
    <t>LES HATEES</t>
  </si>
  <si>
    <t>SIMONE WEIL</t>
  </si>
  <si>
    <t>FERDINAND BUISSON</t>
  </si>
  <si>
    <t>PAUL BERT</t>
  </si>
  <si>
    <t>ROSEMONDE GERARD</t>
  </si>
  <si>
    <t>ALPHONSE DAUDET</t>
  </si>
  <si>
    <t>GROUPE SCOLAIRE PAUL PASQUIER</t>
  </si>
  <si>
    <t>DU CHAT BOTTE</t>
  </si>
  <si>
    <t>GROUPE SCOLAIRE PAUL VERLAINE</t>
  </si>
  <si>
    <t>GEORGES AGERON</t>
  </si>
  <si>
    <t>LE GRAND PRE VERT</t>
  </si>
  <si>
    <t>SAINT LOUP</t>
  </si>
  <si>
    <t>LES GAILLOTS</t>
  </si>
  <si>
    <t>FERNANDE MOUSTARD</t>
  </si>
  <si>
    <t>GR SCOLAIRE DE VOUAUMONT</t>
  </si>
  <si>
    <t>HENRI CHANTAVOINE</t>
  </si>
  <si>
    <t>GUSTAVE FLAUBERT</t>
  </si>
  <si>
    <t>LES VIGNES DU CARDINAL</t>
  </si>
  <si>
    <t>VICTOR VASARELY</t>
  </si>
  <si>
    <t>GROUPE STENDHAL</t>
  </si>
  <si>
    <t>DE PONT STE MARIE</t>
  </si>
  <si>
    <t>GROUPE SCOLAIRE DE RAMERUPT</t>
  </si>
  <si>
    <t>ROMAIN ROLLAND</t>
  </si>
  <si>
    <t>FAUBOURG DE LION</t>
  </si>
  <si>
    <t>MIGNONNETTE</t>
  </si>
  <si>
    <t>EUGENIE COTTON</t>
  </si>
  <si>
    <t>SAINTE ANNE</t>
  </si>
  <si>
    <t>ROBESPIERRE</t>
  </si>
  <si>
    <t>ELSA TRIOLET</t>
  </si>
  <si>
    <t>FERNAND VIGNERON</t>
  </si>
  <si>
    <t>AUGUSTE RENOIR</t>
  </si>
  <si>
    <t>PAUL MAITROT</t>
  </si>
  <si>
    <t>REPUBLIQUE</t>
  </si>
  <si>
    <t>MONTIER LA CELLE</t>
  </si>
  <si>
    <t>GERMAIN BERTON</t>
  </si>
  <si>
    <t>RAYMOND BERNIOLLE</t>
  </si>
  <si>
    <t>LUCIE AUBRAC</t>
  </si>
  <si>
    <t>GEORGES GUINGOUIN</t>
  </si>
  <si>
    <t>ACHILLE PAYEUR</t>
  </si>
  <si>
    <t>FERNAND GANNE</t>
  </si>
  <si>
    <t>ROBIN NOIR</t>
  </si>
  <si>
    <t>PIERRE BROSSOLETTE - J. FERRY</t>
  </si>
  <si>
    <t>CENTRE DEPARTEM DE L'ENFANCE</t>
  </si>
  <si>
    <t>ARNAUD</t>
  </si>
  <si>
    <t>BLOSSIERES</t>
  </si>
  <si>
    <t>J-Y COUSTEAU</t>
  </si>
  <si>
    <t>CHARLES CHEVALIER</t>
  </si>
  <si>
    <t>JACQUES DE LETIN</t>
  </si>
  <si>
    <t>14 JUILLET</t>
  </si>
  <si>
    <t>AUGUSTE MILLARD</t>
  </si>
  <si>
    <t>MILLARD-KLEBER</t>
  </si>
  <si>
    <t>LES TREVOIS</t>
  </si>
  <si>
    <t>MARCEL PAGNOL</t>
  </si>
  <si>
    <t>SAINT PIERRE</t>
  </si>
  <si>
    <t>SAINT FRANCOIS DE SALES</t>
  </si>
  <si>
    <t>SAINTE JULE</t>
  </si>
  <si>
    <t>SAINT DOMINIQUE SAVIO</t>
  </si>
  <si>
    <t>SAINTE MARIE</t>
  </si>
  <si>
    <t>SAINT BERNARD</t>
  </si>
  <si>
    <t>TAUXELLES</t>
  </si>
  <si>
    <t>PARADIS</t>
  </si>
  <si>
    <t>PREIZE</t>
  </si>
  <si>
    <t>LOUIS DUMONT</t>
  </si>
  <si>
    <t>CHARLES DUTREIX</t>
  </si>
  <si>
    <t>BLANCHEFLEUR</t>
  </si>
  <si>
    <t>PIERRE ET MARIE CURIE</t>
  </si>
  <si>
    <t>THEOPHILE BOUTIOT</t>
  </si>
  <si>
    <t>LES TEMPLIERS</t>
  </si>
  <si>
    <t>GROUPE SCOLAIRE DE LA NOXE</t>
  </si>
  <si>
    <t>D'ANGLURE</t>
  </si>
  <si>
    <t>ALPHONSE PIERLOT</t>
  </si>
  <si>
    <t>RENE CHAZOT</t>
  </si>
  <si>
    <t>YVES DUTEIL</t>
  </si>
  <si>
    <t>PETIT BETHENY</t>
  </si>
  <si>
    <t>EQUIERNOLLES</t>
  </si>
  <si>
    <t>PETIT BETHENY LA MARELLE</t>
  </si>
  <si>
    <t>SYLVAIN LAMBERT</t>
  </si>
  <si>
    <t>LE PETIT PRINCE</t>
  </si>
  <si>
    <t>DE LA SOMME-SOUDE</t>
  </si>
  <si>
    <t>BRANLY</t>
  </si>
  <si>
    <t>PIERRE CURIE</t>
  </si>
  <si>
    <t>CLOVIS JACQUIERT</t>
  </si>
  <si>
    <t>LE VERBEAU</t>
  </si>
  <si>
    <t>LAVOISIER</t>
  </si>
  <si>
    <t>GERARD MOULIN</t>
  </si>
  <si>
    <t>DU MAU</t>
  </si>
  <si>
    <t>DOULCET</t>
  </si>
  <si>
    <t>PRIEUR DE LA MARNE</t>
  </si>
  <si>
    <t>VALLEE SAINT-PIERRE</t>
  </si>
  <si>
    <t>MONT SAINT-MICHEL</t>
  </si>
  <si>
    <t>PRILLY-STE THERESE</t>
  </si>
  <si>
    <t>SAINTE THERESE VERBEAU</t>
  </si>
  <si>
    <t>PIERRE SEMARD</t>
  </si>
  <si>
    <t>CROIX JEAN ROBERT</t>
  </si>
  <si>
    <t>ANDRE MALRAUX</t>
  </si>
  <si>
    <t>PAUL LAPIE</t>
  </si>
  <si>
    <t>NOTRE DAME PERRIER</t>
  </si>
  <si>
    <t>SAINT MARTIN</t>
  </si>
  <si>
    <t>JEAN ROSTAND</t>
  </si>
  <si>
    <t>MARCEL GAUDIN</t>
  </si>
  <si>
    <t>I. ROBEQUIN</t>
  </si>
  <si>
    <t>SAINT EXUPERY</t>
  </si>
  <si>
    <t>CROIX BONHOMME</t>
  </si>
  <si>
    <t>LE VILLAGE</t>
  </si>
  <si>
    <t>DE L'ARDRE</t>
  </si>
  <si>
    <t>LES ERABLES</t>
  </si>
  <si>
    <t>CHAUDE RUELLE</t>
  </si>
  <si>
    <t>LES VIGNES BLANCHES</t>
  </si>
  <si>
    <t>LOUISE DE SAVOIE</t>
  </si>
  <si>
    <t>JANCELINS</t>
  </si>
  <si>
    <t>JARDIN D HORTICULTURE</t>
  </si>
  <si>
    <t>LANGEVIN</t>
  </si>
  <si>
    <t>SAINTONGE</t>
  </si>
  <si>
    <t>LA CRAYERE EPERNAY</t>
  </si>
  <si>
    <t>SAINT CHARLES</t>
  </si>
  <si>
    <t>PRE-AUX-COUDES - RIVE DROITE</t>
  </si>
  <si>
    <t>BELLE NOUE</t>
  </si>
  <si>
    <t>BACHELIN</t>
  </si>
  <si>
    <t>JJ ROUSSEAU MARX DORMOY</t>
  </si>
  <si>
    <t>LA CRAYERE</t>
  </si>
  <si>
    <t>LES TILLEULS</t>
  </si>
  <si>
    <t>LE HAUT DES COLLINES</t>
  </si>
  <si>
    <t>DES BORDS DE L'ARDRE</t>
  </si>
  <si>
    <t>SAINTE MACRE</t>
  </si>
  <si>
    <t>MARCEL JERGER</t>
  </si>
  <si>
    <t>MAURICE MABILON</t>
  </si>
  <si>
    <t>DES TROIS RIVIERES</t>
  </si>
  <si>
    <t>BEAUTEMPS BEAUPRE</t>
  </si>
  <si>
    <t>DU CEDRE</t>
  </si>
  <si>
    <t>DES DEUX MOULINS</t>
  </si>
  <si>
    <t>CAMILLE PALSEUR</t>
  </si>
  <si>
    <t>G.CAGNEAUX</t>
  </si>
  <si>
    <t>DU MASSIF</t>
  </si>
  <si>
    <t>LEON BOURGEOIS</t>
  </si>
  <si>
    <t>TERME HILAIRE</t>
  </si>
  <si>
    <t>MARCEL BENE</t>
  </si>
  <si>
    <t>ARC EN CIEL</t>
  </si>
  <si>
    <t>CONDORCET</t>
  </si>
  <si>
    <t>LA NEUVILLETTE J.JAURES</t>
  </si>
  <si>
    <t>DAUPHINOT</t>
  </si>
  <si>
    <t>CARTERET</t>
  </si>
  <si>
    <t>GENERAL CARRE</t>
  </si>
  <si>
    <t>GALLIENI</t>
  </si>
  <si>
    <t>JARD - GUILLAUME DE MACHAULT</t>
  </si>
  <si>
    <t>ANQUETIL</t>
  </si>
  <si>
    <t>TOURNEBONNEAU</t>
  </si>
  <si>
    <t>BARTHOU</t>
  </si>
  <si>
    <t>POMMERY</t>
  </si>
  <si>
    <t>GERBAULT</t>
  </si>
  <si>
    <t>THILLOIS</t>
  </si>
  <si>
    <t>RUISSELET</t>
  </si>
  <si>
    <t>PAUL-BERT/POTTELAIN</t>
  </si>
  <si>
    <t>JAMIN</t>
  </si>
  <si>
    <t>EDITH POUPLY</t>
  </si>
  <si>
    <t>S-N-C-F</t>
  </si>
  <si>
    <t>SCULPTEURS JACQUES</t>
  </si>
  <si>
    <t>JARDELLE</t>
  </si>
  <si>
    <t>MARTIN PELLER</t>
  </si>
  <si>
    <t>JEAN MACE / ROSSET</t>
  </si>
  <si>
    <t>JARD</t>
  </si>
  <si>
    <t>CHARLES ARNOULD</t>
  </si>
  <si>
    <t>RAVEL FRANCHET</t>
  </si>
  <si>
    <t>DOCTEUR ROUX</t>
  </si>
  <si>
    <t>AVRANCHES</t>
  </si>
  <si>
    <t>CLOVIS CHEZEL</t>
  </si>
  <si>
    <t>COOK-VASCO DE GAMA</t>
  </si>
  <si>
    <t>DESBUREAUX-CHARBONNEAUX</t>
  </si>
  <si>
    <t>CHARPENTIER</t>
  </si>
  <si>
    <t>CHARLES PEGUY</t>
  </si>
  <si>
    <t>MOUGNE TIXIER</t>
  </si>
  <si>
    <t>DE L'HIPPODROME</t>
  </si>
  <si>
    <t>SAINTE MADELEINE</t>
  </si>
  <si>
    <t>LA PROVIDENCE</t>
  </si>
  <si>
    <t>SAINT LOUIS</t>
  </si>
  <si>
    <t>NICOLAS ROLAND</t>
  </si>
  <si>
    <t>SAINT JOSEPH</t>
  </si>
  <si>
    <t>SACRE COEUR</t>
  </si>
  <si>
    <t>JEANNE D ARC</t>
  </si>
  <si>
    <t>DOCTEUR BILLARD</t>
  </si>
  <si>
    <t>CAVELIER DE LA SALLE</t>
  </si>
  <si>
    <t>DANUBE</t>
  </si>
  <si>
    <t>LA PEROUSE</t>
  </si>
  <si>
    <t>GILBERTE DROIT</t>
  </si>
  <si>
    <t>GALILEE</t>
  </si>
  <si>
    <t>SAINT MICHEL</t>
  </si>
  <si>
    <t>DESBUREAUX</t>
  </si>
  <si>
    <t>PROVENCAUX/AUVERGNATS</t>
  </si>
  <si>
    <t>PROVENCAUX</t>
  </si>
  <si>
    <t>LOUVOIS</t>
  </si>
  <si>
    <t>BLANCHE CAVARROT</t>
  </si>
  <si>
    <t>RAOUL DUFY/CAVARROT</t>
  </si>
  <si>
    <t>LA NEUVILLETTE</t>
  </si>
  <si>
    <t>JEAN D AULAN</t>
  </si>
  <si>
    <t>JEAN D'AULAN</t>
  </si>
  <si>
    <t>CLAIRMARAIS</t>
  </si>
  <si>
    <t>EUROPE ADRIATIQUE</t>
  </si>
  <si>
    <t>SULLY</t>
  </si>
  <si>
    <t>MAISON BLANCHE</t>
  </si>
  <si>
    <t>D.BILLARD-F.LEGROS</t>
  </si>
  <si>
    <t>AMUNDSEN/VASCO DE GAMA</t>
  </si>
  <si>
    <t>SNCF/ALFRED GERARD</t>
  </si>
  <si>
    <t>PAULINE KERGOMARD</t>
  </si>
  <si>
    <t>CENTRE VILLE</t>
  </si>
  <si>
    <t>ROBERT LANCELOT</t>
  </si>
  <si>
    <t>H.DE SAUVAGE</t>
  </si>
  <si>
    <t>ANTOINE DE ST EXUPERY</t>
  </si>
  <si>
    <t>CDT J.YVES COUSTEAU</t>
  </si>
  <si>
    <t>GROUPE SCOLAIRE MARCEL AYME</t>
  </si>
  <si>
    <t>JACQUES ADNET</t>
  </si>
  <si>
    <t>LES LIMONIERES</t>
  </si>
  <si>
    <t>SAINT DENIS</t>
  </si>
  <si>
    <t>DU BOCAGE CHAMPENOIS</t>
  </si>
  <si>
    <t>AUBERT SENART</t>
  </si>
  <si>
    <t>EMILE BRUYANT</t>
  </si>
  <si>
    <t>MAIRIE</t>
  </si>
  <si>
    <t>FRANCOIS LEMAIRE</t>
  </si>
  <si>
    <t>PONT DE MUIRE</t>
  </si>
  <si>
    <t>BEAUSEJOUR</t>
  </si>
  <si>
    <t>DU VAL DE LIVRE</t>
  </si>
  <si>
    <t>DE LA SEMOIGNE</t>
  </si>
  <si>
    <t>DES SOURCES</t>
  </si>
  <si>
    <t>DE LA VALLEE DE LA CRAIE</t>
  </si>
  <si>
    <t>DES 4 VENTS</t>
  </si>
  <si>
    <t>ROGER GARITAN</t>
  </si>
  <si>
    <t>JULIE DAUBIE</t>
  </si>
  <si>
    <t>P.ET M. CURIE</t>
  </si>
  <si>
    <t>P ET M.CURIE</t>
  </si>
  <si>
    <t>DU HAMOIS LOUIS PASTEUR</t>
  </si>
  <si>
    <t>JULES VERNE - JEAN MERMOZ</t>
  </si>
  <si>
    <t>LES CARRIERES</t>
  </si>
  <si>
    <t>LA DOLINE</t>
  </si>
  <si>
    <t>VAL DES BOIS</t>
  </si>
  <si>
    <t>LES FECHETTES</t>
  </si>
  <si>
    <t>GASTON BUARD</t>
  </si>
  <si>
    <t>ALEXIS CONIO</t>
  </si>
  <si>
    <t>LANEUVILLE-À-BAYARD</t>
  </si>
  <si>
    <t>DU VAL MOIRON</t>
  </si>
  <si>
    <t>HUGO</t>
  </si>
  <si>
    <t>BOIN</t>
  </si>
  <si>
    <t>JEAN BAPTISTE BOLLEE</t>
  </si>
  <si>
    <t>CURIE/FERRY</t>
  </si>
  <si>
    <t>ANNE-MARIE FOURRIERE</t>
  </si>
  <si>
    <t>YVON REGIN</t>
  </si>
  <si>
    <t>CORGIRNON</t>
  </si>
  <si>
    <t>BUSSIERES-LES-BELMONT</t>
  </si>
  <si>
    <t>CLAUDE MONET</t>
  </si>
  <si>
    <t>DE SEGRE</t>
  </si>
  <si>
    <t>MACE</t>
  </si>
  <si>
    <t>PICASSO</t>
  </si>
  <si>
    <t>HERRIOT</t>
  </si>
  <si>
    <t>RENE CASSIN</t>
  </si>
  <si>
    <t>BROTTES</t>
  </si>
  <si>
    <t>LA FAYETTE</t>
  </si>
  <si>
    <t>PIERRES PERCÉES</t>
  </si>
  <si>
    <t>SAINTE-MARIE</t>
  </si>
  <si>
    <t>PILLON</t>
  </si>
  <si>
    <t>PREVERT</t>
  </si>
  <si>
    <t>VOLTAIRE MOULIN</t>
  </si>
  <si>
    <t>RENARD</t>
  </si>
  <si>
    <t>PIERRE FORTAIN</t>
  </si>
  <si>
    <t>CLAUDE FONTAINE</t>
  </si>
  <si>
    <t>EDMOND SAGUIER</t>
  </si>
  <si>
    <t>LES SEQUOIAS</t>
  </si>
  <si>
    <t>L'ARC EN CIEL</t>
  </si>
  <si>
    <t>LOUIS PERGAUD</t>
  </si>
  <si>
    <t>BEL AIR</t>
  </si>
  <si>
    <t>FOURNIER</t>
  </si>
  <si>
    <t>HAUTE AMANCE</t>
  </si>
  <si>
    <t>JORQUENAY</t>
  </si>
  <si>
    <t>JEAN DE JOINVILLE</t>
  </si>
  <si>
    <t>LES CHANOINES</t>
  </si>
  <si>
    <t>LE VERGER DU GUE</t>
  </si>
  <si>
    <t>JEAN DUVET</t>
  </si>
  <si>
    <t>DE LA GRENOUILLE</t>
  </si>
  <si>
    <t>LA BONNELLE</t>
  </si>
  <si>
    <t>LANGRES MARNE</t>
  </si>
  <si>
    <t>LES OUCHES</t>
  </si>
  <si>
    <t>MONTIER-EN-DER</t>
  </si>
  <si>
    <t>ROBERT-MAGNY</t>
  </si>
  <si>
    <t>VAUX-SOUS-AUBIGNY</t>
  </si>
  <si>
    <t>JOSEPH CRESSOT</t>
  </si>
  <si>
    <t>JEAN SPIRO</t>
  </si>
  <si>
    <t>PIERRE NIEDERBERGER</t>
  </si>
  <si>
    <t>LA MEDIOLANAISE</t>
  </si>
  <si>
    <t>EQUITAINE</t>
  </si>
  <si>
    <t>LA VIGNELLE</t>
  </si>
  <si>
    <t>BAUDON-ROSTAND</t>
  </si>
  <si>
    <t>DE PARNOY</t>
  </si>
  <si>
    <t>DE LA POMMERAIE</t>
  </si>
  <si>
    <t>DROYES</t>
  </si>
  <si>
    <t>LONGEVILLE-SUR-LA-LAINES</t>
  </si>
  <si>
    <t>LOUZE</t>
  </si>
  <si>
    <t>PUELLEMONTIER</t>
  </si>
  <si>
    <t>MICHELET</t>
  </si>
  <si>
    <t>CAMUS</t>
  </si>
  <si>
    <t>FERRY</t>
  </si>
  <si>
    <t>JEAN MACE-ARAGO</t>
  </si>
  <si>
    <t>ASSOMPTION</t>
  </si>
  <si>
    <t>LANGEVIN-WALLON</t>
  </si>
  <si>
    <t>PEGUY</t>
  </si>
  <si>
    <t>CULMONT/TORCENAY</t>
  </si>
  <si>
    <t>LES HIRONDELLES</t>
  </si>
  <si>
    <t>PROVENCHÈRES-SUR-MEUSE</t>
  </si>
  <si>
    <t>DU VIEUX CHÊNE</t>
  </si>
  <si>
    <t>LES COLCHIQUES</t>
  </si>
  <si>
    <t>HEUILLEY-COTTON</t>
  </si>
  <si>
    <t>ECOLE PRIMAIRE JEAN MACE</t>
  </si>
  <si>
    <t>COLLEGE MULTISITE ASFELD - CHATEAU POR</t>
  </si>
  <si>
    <t>ECOLE PRIMAIRE ANDRE DHOTEL</t>
  </si>
  <si>
    <t>COLLEGE EVA THOMÉ</t>
  </si>
  <si>
    <t>ECOLE PRIMAIRE AUVILLERS - ETEIGNIERES</t>
  </si>
  <si>
    <t>ECOLE PRIMAIRE LOUIS LUMIERE</t>
  </si>
  <si>
    <t>LYCEE POLYVALENT BAZEILLES</t>
  </si>
  <si>
    <t>COLLEGE JULES FERRY</t>
  </si>
  <si>
    <t>ECOLE MATERNELLE RENE HUGOT</t>
  </si>
  <si>
    <t>ECOLE PRIMAIRE VICTOR HUGO</t>
  </si>
  <si>
    <t>ECOLE PRIMAIRE DES VANNELLES</t>
  </si>
  <si>
    <t>ECOLE PRIMAIRE DE LA VALLEE</t>
  </si>
  <si>
    <t>ECOLE PRIMAIRE RENE DAUMAL</t>
  </si>
  <si>
    <t>ECOLE PRIMAIRE CLEMENT ADER</t>
  </si>
  <si>
    <t>ECOLE PRIMAIRE JACQUES PREVERT</t>
  </si>
  <si>
    <t>COLLEGE CARIGNAN</t>
  </si>
  <si>
    <t>LYCEE GENERAL CHANZY</t>
  </si>
  <si>
    <t>LYCEE GENERAL ET TECHNOLOGIQUE SEVIGNE</t>
  </si>
  <si>
    <t>LYCEE POLYVALENT FRANCOIS BAZIN</t>
  </si>
  <si>
    <t>LYCEE PROFESSIONNEL SIMONE VEIL</t>
  </si>
  <si>
    <t>COLLEGE JEAN MACE</t>
  </si>
  <si>
    <t>LYCEE GENERAL ET TECHNOLOGIQUE MONGE</t>
  </si>
  <si>
    <t>LYCEE PROFESSIONNEL ARMAND MALAISE</t>
  </si>
  <si>
    <t>COLLEGE ARTHUR RIMBAUD</t>
  </si>
  <si>
    <t>COLLEGE ROUGET DE LISLE</t>
  </si>
  <si>
    <t>COLLEGE FRED SCAMARONI</t>
  </si>
  <si>
    <t>LYCEE POLYVALENT SAINT PAUL</t>
  </si>
  <si>
    <t>COLLEGE ST JEAN-BAPTISTE DE LA SALLE</t>
  </si>
  <si>
    <t>ECOLE PRIMAIRE HENRI THOMAS</t>
  </si>
  <si>
    <t>ECOLE MATERNELLE DE CASTRICE</t>
  </si>
  <si>
    <t>ECOLE MATERNELLE CALMETTE</t>
  </si>
  <si>
    <t>ECOLE PRIMAIRE MOZART</t>
  </si>
  <si>
    <t>ECOLE ELEMENTAIRE APPLICATION JULES VERNE</t>
  </si>
  <si>
    <t>ECOLE PRIMAIRE KENNEDY / JEAN JAURES</t>
  </si>
  <si>
    <t>ECOLE MATERNELLE DES LIEGEOIS</t>
  </si>
  <si>
    <t>ECOLE PRIMAIRE LA CITADELLE</t>
  </si>
  <si>
    <t>ECOLE PRIMAIRE SAINT JULIEN</t>
  </si>
  <si>
    <t>ECOLE PRIMAIRE HENRY BRONNERT</t>
  </si>
  <si>
    <t>ECOLE PRIMAIRE BAUDIN</t>
  </si>
  <si>
    <t>ECOLE PRIMAIRE PIERRE BROSSOLETTE</t>
  </si>
  <si>
    <t>ECOLE PRIMAIRE ALBERT CAQUOT</t>
  </si>
  <si>
    <t>ECOLE MATERNELLE FELICIEN WAUTELET</t>
  </si>
  <si>
    <t>ECOLE PRIMAIRE AMBROISE CROIZAT</t>
  </si>
  <si>
    <t>ECOLE PRIMAIRE LOUIS HANOT</t>
  </si>
  <si>
    <t>COLLEGE JEAN DE LA FONTAINE</t>
  </si>
  <si>
    <t>ECOLE PRIMAIRE ROUGET DE LISLE</t>
  </si>
  <si>
    <t>ECOLE PRIMAIRE SAINT-REMI</t>
  </si>
  <si>
    <t>ECOLE PRIMAIRE SAINTE-ANNE</t>
  </si>
  <si>
    <t>ECOLE PRIMAIRE NOTRE-DAME</t>
  </si>
  <si>
    <t>COLLEGE ROGER SALENGRO</t>
  </si>
  <si>
    <t>ECOLE PRIMAIRE LES HAYBIONS</t>
  </si>
  <si>
    <t>ECOLE PRIMAIRE PIERRE VIENOT</t>
  </si>
  <si>
    <t>ECOLE MATERNELLE PIERRE VIENOT</t>
  </si>
  <si>
    <t>COLLEGE LEO LAGRANGE</t>
  </si>
  <si>
    <t>ECOLE MATERNELLE DU MUGUET</t>
  </si>
  <si>
    <t>COLLEGE BAYARD</t>
  </si>
  <si>
    <t>ECOLE MATERNELLE DES COLIBRIS</t>
  </si>
  <si>
    <t>ECOLE MATERNELLE DES CAPUCINES</t>
  </si>
  <si>
    <t>COLLEGE NOTRE DAME</t>
  </si>
  <si>
    <t>ECOLE PRIMAIRE DES CAPUCINES</t>
  </si>
  <si>
    <t>ECOLE PRIMAIRE PIERRE MENDES-FRANCE</t>
  </si>
  <si>
    <t>ECOLE PRIMAIRE JEAN DION</t>
  </si>
  <si>
    <t>ECOLE PRIMAIRE DE CHEMERY-VENDRESSE</t>
  </si>
  <si>
    <t>ECOLE PRIMAIRE COUCY 1ERE SECTION</t>
  </si>
  <si>
    <t>ECOLE MATERNELLE COUCY 2EME SECTION</t>
  </si>
  <si>
    <t>ECOLE PRIMAIRE DE VERDUN</t>
  </si>
  <si>
    <t>COLLEGE MARIE-HELENE CARDOT</t>
  </si>
  <si>
    <t>ECOLE PRIMAIRE GAULIER</t>
  </si>
  <si>
    <t>ECOLE MATERNELLE DE FLOHIMONT</t>
  </si>
  <si>
    <t>ECOLE PRIMAIRE LES NUTONS</t>
  </si>
  <si>
    <t>COLLEGE LES AURAINS</t>
  </si>
  <si>
    <t>ECOLE PRIMAIRE DU CHARNOIS</t>
  </si>
  <si>
    <t>ECOLE PRIMAIRE DU CENTRE</t>
  </si>
  <si>
    <t>ECOLE PRIMAIRE ROBERT PAUL</t>
  </si>
  <si>
    <t>LYCEE GENERAL VAUBAN</t>
  </si>
  <si>
    <t>ECOLE MATERNELLE BON SECOURS</t>
  </si>
  <si>
    <t>ECOLE PRIMAIRE SAINT-HILAIRE</t>
  </si>
  <si>
    <t>ECOLE PRIMAIRE CHARLES DE GAULLE</t>
  </si>
  <si>
    <t>ECOLE MATERNELLE CHARLES DE GAULLE</t>
  </si>
  <si>
    <t>COLLEGE GRANDPRE</t>
  </si>
  <si>
    <t>ECOLE PRIMAIRE HANNOGNE-SAPOGNE</t>
  </si>
  <si>
    <t>ECOLE PRIMAIRE PIERRE COCHART</t>
  </si>
  <si>
    <t>ECOLE PRIMAIRE ECOLE DU TRIO</t>
  </si>
  <si>
    <t>COLLEGE DE LA RETOURNE</t>
  </si>
  <si>
    <t>ECOLE PRIMAIRE PAUL VERLAINE</t>
  </si>
  <si>
    <t>ECOLE PRIMAIRE JULES MARY</t>
  </si>
  <si>
    <t>ECOLE PRIMAIRE DES AYVELLES-CHALANDRY-ELAIRE</t>
  </si>
  <si>
    <t>ECOLE PRIMAIRE LOUIS PASTEUR</t>
  </si>
  <si>
    <t>ECOLE PRIMAIRE GUILLAUME DE MACHAULT</t>
  </si>
  <si>
    <t>ECOLE PRIMAIRE DE MONTCORNET-CLIRON</t>
  </si>
  <si>
    <t>ECOLE PRIMAIRE DU PETIT JOUR</t>
  </si>
  <si>
    <t>ECOLE MATERNELLE LA LONGUE HAIE</t>
  </si>
  <si>
    <t>COLLEGE LES DEUX VALLEES</t>
  </si>
  <si>
    <t>COLLEGE DU VAL DE MEUSE</t>
  </si>
  <si>
    <t>COLLEGE JEAN ROGISSART</t>
  </si>
  <si>
    <t>ECOLE PRIMAIRE LA CACHETTE</t>
  </si>
  <si>
    <t>ECOLE PRIMAIRE DEVANT NOUZON</t>
  </si>
  <si>
    <t>ECOLE PRIMAIRE SAINTE-THERESE</t>
  </si>
  <si>
    <t>ECOLE PRIMAIRE JULES ROBERT PAHON</t>
  </si>
  <si>
    <t>ECOLE PRIMAIRE ECOLE DES 2 VALLÉES</t>
  </si>
  <si>
    <t>ECOLE PRIMAIRE ROBERT GOBEZ</t>
  </si>
  <si>
    <t>ECOLE PRIMAIRE ROBERT MEISSNER</t>
  </si>
  <si>
    <t>COLLEGE RAUCOURT</t>
  </si>
  <si>
    <t>ECOLE PRIMAIRE JULES MICHELET</t>
  </si>
  <si>
    <t>LYCEE POLYVALENT PAUL VERLAINE</t>
  </si>
  <si>
    <t>COLLEGE STE THERESE</t>
  </si>
  <si>
    <t>ECOLE PRIMAIRE LOUIS JOUVET</t>
  </si>
  <si>
    <t>ECOLE PRIMAIRE GAMBETTA</t>
  </si>
  <si>
    <t>ECOLE PRIMAIRE MAZARIN</t>
  </si>
  <si>
    <t>COLLEGE ROBERT DE SORBON</t>
  </si>
  <si>
    <t>ECOLE PRIMAIRE JEAN MERMOZ</t>
  </si>
  <si>
    <t>LYCEE POLYVALENT JEAN MOULIN</t>
  </si>
  <si>
    <t>ECOLE PRIMAIRE LA CAMPAGNE</t>
  </si>
  <si>
    <t>ECOLE MATERNELLE LA CAMPAGNE</t>
  </si>
  <si>
    <t>ECOLE PRIMAIRE CALMETTE</t>
  </si>
  <si>
    <t>ECOLE PRIMAIRE MICHEL TRABBIA</t>
  </si>
  <si>
    <t>COLLEGE GEORGE SAND</t>
  </si>
  <si>
    <t>COLLEGE DU BLANC MARAIS</t>
  </si>
  <si>
    <t>ECOLE PRIMAIRE JULES DESPLOUS</t>
  </si>
  <si>
    <t>ECOLE MATERNELLE HENRI BISTON</t>
  </si>
  <si>
    <t>COLLEGE ANDRÉE VIÉNOT</t>
  </si>
  <si>
    <t>ECOLE PRIMAIRE ARC-EN-CIEL</t>
  </si>
  <si>
    <t>ECOLE ELEMENTAIRE ARSÈNE GRÉGOIRE</t>
  </si>
  <si>
    <t>COLLEGE VALLIERE</t>
  </si>
  <si>
    <t>LYCEE GENERAL ET TECHNOLOGIQUE PIERRE BAYLE</t>
  </si>
  <si>
    <t>COLLEGE ELISABETH DE NASSAU</t>
  </si>
  <si>
    <t>LYCEE PROFESSIONNEL JEAN-BAPTISTE CLEMENT</t>
  </si>
  <si>
    <t>LYCEE PROFESSIONNEL LE CHATEAU</t>
  </si>
  <si>
    <t>LYCEE GENERAL MABILLON</t>
  </si>
  <si>
    <t>ECOLE PRIMAIRE PIERRE CONGAR/FOND DE GIVONNE</t>
  </si>
  <si>
    <t>ECOLE PRIMAIRE LECLERC-ADAM</t>
  </si>
  <si>
    <t>ECOLE PRIMAIRE BELLEVUE</t>
  </si>
  <si>
    <t>ECOLE PRIMAIRE FRENOIS</t>
  </si>
  <si>
    <t>ECOLE PRIMAIRE LA PRAIRIE</t>
  </si>
  <si>
    <t>ECOLE PRIMAIRE GEORGES OUVRARD</t>
  </si>
  <si>
    <t>ECOLE PRIMAIRE BLANPAIN</t>
  </si>
  <si>
    <t>ECOLE MATERNELLE RESIDENCE</t>
  </si>
  <si>
    <t>COLLEGE LE LAC</t>
  </si>
  <si>
    <t>ECOLE PRIMAIRE DE LA SALLE</t>
  </si>
  <si>
    <t>ECOLE PRIMAIRE DU SACRE-COEUR</t>
  </si>
  <si>
    <t>COLLEGE TURENNE</t>
  </si>
  <si>
    <t>ECOLE MATERNELLE LA PLAGE</t>
  </si>
  <si>
    <t>COLLEGE MABILLON</t>
  </si>
  <si>
    <t>ECOLE PRIMAIRE JULES MOURON</t>
  </si>
  <si>
    <t>COLLEGE MULTISITE SIGNY-LE-PETIT-LIART</t>
  </si>
  <si>
    <t>ECOLE PRIMAIRE PIERRE TOUFFLIN</t>
  </si>
  <si>
    <t>ECOLE PRIMAIRE SEMEUSE</t>
  </si>
  <si>
    <t>ECOLE PRIMAIRE LE CHARME</t>
  </si>
  <si>
    <t>ECOLE ELEMENTAIRE LE PLATEAU</t>
  </si>
  <si>
    <t>COLLEGE JULES LEROUX</t>
  </si>
  <si>
    <t>ECOLE PRIMAIRE MAURICE ROBINET</t>
  </si>
  <si>
    <t>ECOLE MATERNELLE SAINTE-THERESE</t>
  </si>
  <si>
    <t>ECOLE MATERNELLE LA MONTAGNE DES VIGNES</t>
  </si>
  <si>
    <t>COLLEGE CHARLES BRUNEAU</t>
  </si>
  <si>
    <t>ECOLE PRIMAIRE DES BRUYÈRES</t>
  </si>
  <si>
    <t>ECOLE MATERNELLE MON PLAISIR</t>
  </si>
  <si>
    <t>ECOLE PRIMAIRE FRANCOIS MITTERRAND</t>
  </si>
  <si>
    <t>LYCEE GENERAL THOMAS MASARYK</t>
  </si>
  <si>
    <t>COLLEGE ST LOUIS</t>
  </si>
  <si>
    <t>ECOLE PRIMAIRE ABEL DODEMAN</t>
  </si>
  <si>
    <t>ECOLE MATERNELLE AVETANT</t>
  </si>
  <si>
    <t>ECOLE PRIMAIRE SAINT-LOUIS</t>
  </si>
  <si>
    <t>ECOLE MATERNELLE DORA LEVI</t>
  </si>
  <si>
    <t>COLLEGE PAUL DROUOT</t>
  </si>
  <si>
    <t>ECOLE PRIMAIRE EMILE ZOLA</t>
  </si>
  <si>
    <t>ECOLE PRIMAIRE JEAN JAURES</t>
  </si>
  <si>
    <t>ECOLE MATERNELLE JEAN MONNET</t>
  </si>
  <si>
    <t>COLLEGE PASTEUR</t>
  </si>
  <si>
    <t>ECOLE PRIMAIRE OGEC SAINT-JOSEPH</t>
  </si>
  <si>
    <t>ECOLE PRIMAIRE CENTRE</t>
  </si>
  <si>
    <t>ECOLE MATERNELLE BELLEVUE</t>
  </si>
  <si>
    <t>ECOLE ELEMENTAIRE PALIS</t>
  </si>
  <si>
    <t>ECOLE ELEMENTAIRE VILLEMAUR SUR VANNE</t>
  </si>
  <si>
    <t>ECOLE ELEMENTAIRE JEAN MOULIN</t>
  </si>
  <si>
    <t>ECOLE MATERNELLE JEAN DE LA FONTAINE</t>
  </si>
  <si>
    <t>ECOLE ELEMENTAIRE AURILLAC</t>
  </si>
  <si>
    <t>ECOLE MATERNELLE JEAN JAURES</t>
  </si>
  <si>
    <t>COLLEGE DE LA VOIE CHATELAINE</t>
  </si>
  <si>
    <t>ECOLE PRIMAIRE GEORGES LAPIERRE</t>
  </si>
  <si>
    <t>LYCEE POLYVALENT GASTON BACHELARD</t>
  </si>
  <si>
    <t>ECOLE ELEMENTAIRE ARTHUR BUREAU</t>
  </si>
  <si>
    <t>ECOLE PRIMAIRE MAURICE VECHIN</t>
  </si>
  <si>
    <t>ECOLE MATERNELLE GAMBETTA</t>
  </si>
  <si>
    <t>ECOLE PRIMAIRE SAINTE THERESE</t>
  </si>
  <si>
    <t>COLLEGE GASTON BACHELARD</t>
  </si>
  <si>
    <t>LYCEE PROFESSIONNEL VAL MORE</t>
  </si>
  <si>
    <t>COLLEGE PAUL PORTIER</t>
  </si>
  <si>
    <t>ECOLE ELEMENTAIRE GEORGES LECLERC</t>
  </si>
  <si>
    <t>ECOLE ELEMENTAIRE MAURICE ROBERT</t>
  </si>
  <si>
    <t>ECOLE MATERNELLE DU 14 JUILLET</t>
  </si>
  <si>
    <t>COLLEGE HENRI BRETON</t>
  </si>
  <si>
    <t>ECOLE PRIMAIRE HENRI BRETON</t>
  </si>
  <si>
    <t>ECOLE ELEMENTAIRE FRANCOIS VALORY</t>
  </si>
  <si>
    <t>ECOLE MATERNELLE DE LA TUILERIE</t>
  </si>
  <si>
    <t>COLLEGE MAX HUTIN</t>
  </si>
  <si>
    <t>ECOLE ELEMENTAIRE JEAN MONNET</t>
  </si>
  <si>
    <t>COLLEGE JULIEN REGNIER</t>
  </si>
  <si>
    <t>ECOLE PRIMAIRE GROUPE SCOLAIRE TH. GAUTIER</t>
  </si>
  <si>
    <t>ECOLE PRIMAIRE LES TROIS PLUMES</t>
  </si>
  <si>
    <t>COLLEGE AMADIS JAMYN</t>
  </si>
  <si>
    <t>ECOLE ELEMENTAIRE JEAN SAINTON</t>
  </si>
  <si>
    <t>ECOLE MATERNELLE JEAN SAINTON</t>
  </si>
  <si>
    <t>COLLEGE EUGENE BELGRAND</t>
  </si>
  <si>
    <t>ECOLE MATERNELLE LA PETITE HALLE</t>
  </si>
  <si>
    <t>ECOLE PRIMAIRE LUCIEN VUILLEMIN</t>
  </si>
  <si>
    <t>ECOLE PRIMAIRE GROUPE SCOLAIRE GEORGE LASNIER</t>
  </si>
  <si>
    <t>COLLEGE ALBERT CAMUS</t>
  </si>
  <si>
    <t>ECOLE ELEMENTAIRE JEAN JAURES</t>
  </si>
  <si>
    <t>ECOLE MATERNELLE VOLTAIRE</t>
  </si>
  <si>
    <t>ECOLE MATERNELLE BARTHOLDI</t>
  </si>
  <si>
    <t>ECOLE MATERNELLE JEAN MOULIN</t>
  </si>
  <si>
    <t>COLLEGE PIERRE BROSSOLETTE</t>
  </si>
  <si>
    <t>ECOLE MATERNELLE TEILHARD DE CHARDIN</t>
  </si>
  <si>
    <t>ECOLE ELEMENTAIRE TEILHARD DE CHARDIN</t>
  </si>
  <si>
    <t>ECOLE MATERNELLE LES HATEES</t>
  </si>
  <si>
    <t>ECOLE MATERNELLE SIMONE WEIL</t>
  </si>
  <si>
    <t>ECOLE PRIMAIRE FERDINAND BUISSON</t>
  </si>
  <si>
    <t>ECOLE ELEMENTAIRE PAUL BERT</t>
  </si>
  <si>
    <t>ECOLE MATERNELLE ROSEMONDE GERARD</t>
  </si>
  <si>
    <t>ECOLE ELEMENTAIRE ALPHONSE DAUDET</t>
  </si>
  <si>
    <t>ECOLE PRIMAIRE GROUPE SCOLAIRE PAUL PASQUIER</t>
  </si>
  <si>
    <t>ECOLE MATERNELLE DU CHAT BOTTE</t>
  </si>
  <si>
    <t>ECOLE PRIMAIRE GROUPE SCOLAIRE PAUL VERLAINE</t>
  </si>
  <si>
    <t>ECOLE ELEMENTAIRE SAINT-EXUPERY</t>
  </si>
  <si>
    <t>ECOLE MATERNELLE SAINT-EXUPERY</t>
  </si>
  <si>
    <t>ECOLE PRIMAIRE GRPE SCOLAIRE DE LA LHUÎTRELLE</t>
  </si>
  <si>
    <t>ECOLE PRIMAIRE GEORGES AGERON</t>
  </si>
  <si>
    <t>COLLEGE CHARLES DELAUNAY</t>
  </si>
  <si>
    <t>ECOLE PRIMAIRE LE GRAND PRE VERT</t>
  </si>
  <si>
    <t>COLLEGE JEAN MOULIN</t>
  </si>
  <si>
    <t>COLLEGE PIERRE LABONDE</t>
  </si>
  <si>
    <t>COLLEGE ST LOUP</t>
  </si>
  <si>
    <t>ECOLE PRIMAIRE SAINT LOUP</t>
  </si>
  <si>
    <t>ECOLE ELEMENTAIRE LES GAILLOTS</t>
  </si>
  <si>
    <t>ECOLE ELEMENTAIRE FERNANDE MOUSTARD</t>
  </si>
  <si>
    <t>ECOLE PRIMAIRE GR SCOLAIRE DE VOUAUMONT</t>
  </si>
  <si>
    <t>ECOLE PRIMAIRE HENRI CHANTAVOINE</t>
  </si>
  <si>
    <t>ECOLE ELEMENTAIRE GUSTAVE FLAUBERT</t>
  </si>
  <si>
    <t>ECOLE PRIMAIRE JEAN DE LA FONTAINE</t>
  </si>
  <si>
    <t>ECOLE MATERNELLE GUSTAVE FLAUBERT</t>
  </si>
  <si>
    <t>COLLEGE JEAN JAURES</t>
  </si>
  <si>
    <t>ECOLE MATERNELLE LES VIGNES DU CARDINAL</t>
  </si>
  <si>
    <t>ECOLE PRIMAIRE SAINT-EXUPERY</t>
  </si>
  <si>
    <t>ECOLE PRIMAIRE VICTOR VASARELY</t>
  </si>
  <si>
    <t>COLLEGE DES ROISES</t>
  </si>
  <si>
    <t>ECOLE PRIMAIRE GROUPE STENDHAL</t>
  </si>
  <si>
    <t>ECOLE ELEMENTAIRE DE PONT STE MARIE</t>
  </si>
  <si>
    <t>ECOLE MATERNELLE DE PONT STE MARIE</t>
  </si>
  <si>
    <t>COLLEGE EUREKA</t>
  </si>
  <si>
    <t>ECOLE PRIMAIRE GROUPE SCOLAIRE DE RAMERUPT</t>
  </si>
  <si>
    <t>LYCEE GENERAL ET TECHNOLOGIQUE F. ET I. JOLIOT CURIE</t>
  </si>
  <si>
    <t>LYCEE PROFESSIONNEL DENIS DIDEROT</t>
  </si>
  <si>
    <t>COLLEGE ST JOSEPH</t>
  </si>
  <si>
    <t>ECOLE ELEMENTAIRE GAMBETTA</t>
  </si>
  <si>
    <t>ECOLE PRIMAIRE ROMAIN ROLLAND</t>
  </si>
  <si>
    <t>ECOLE PRIMAIRE FAUBOURG DE LION</t>
  </si>
  <si>
    <t>ECOLE PRIMAIRE MIGNONNETTE</t>
  </si>
  <si>
    <t>ECOLE PRIMAIRE EUGENIE COTTON</t>
  </si>
  <si>
    <t>ECOLE PRIMAIRE SAINTE ANNE</t>
  </si>
  <si>
    <t>COLLEGE PAUL LANGEVIN</t>
  </si>
  <si>
    <t>ECOLE PRIMAIRE ROBESPIERRE</t>
  </si>
  <si>
    <t>COLLEGE LE NOYER MARCHAND</t>
  </si>
  <si>
    <t>ECOLE MATERNELLE ELSA TRIOLET</t>
  </si>
  <si>
    <t>ECOLE ELEMENTAIRE FERNAND VIGNERON</t>
  </si>
  <si>
    <t>ECOLE MATERNELLE FERNAND VIGNERON</t>
  </si>
  <si>
    <t>ECOLE MATERNELLE LES GAILLOTS</t>
  </si>
  <si>
    <t>COLLEGE DE LA VILLENEUVE</t>
  </si>
  <si>
    <t>ECOLE PRIMAIRE AUGUSTE RENOIR</t>
  </si>
  <si>
    <t>ECOLE ELEMENTAIRE PAUL MAITROT</t>
  </si>
  <si>
    <t>ECOLE MATERNELLE PAUL MAITROT</t>
  </si>
  <si>
    <t>ECOLE MATERNELLE REPUBLIQUE</t>
  </si>
  <si>
    <t>ECOLE PRIMAIRE MONTIER LA CELLE</t>
  </si>
  <si>
    <t>ECOLE PRIMAIRE GERMAIN BERTON</t>
  </si>
  <si>
    <t>COLLEGE LOUIS BRISSON</t>
  </si>
  <si>
    <t>ECOLE MATERNELLE RAYMOND BERNIOLLE</t>
  </si>
  <si>
    <t>ECOLE MATERNELLE LUCIE AUBRAC</t>
  </si>
  <si>
    <t>ECOLE ELEMENTAIRE GEORGES GUINGOUIN</t>
  </si>
  <si>
    <t>ECOLE MATERNELLE GEORGES GUINGOUIN</t>
  </si>
  <si>
    <t>ECOLE ELEMENTAIRE JULES FERRY</t>
  </si>
  <si>
    <t>ECOLE PRIMAIRE LOUIS BRISSON</t>
  </si>
  <si>
    <t>ECOLE ELEMENTAIRE LUCIE AUBRAC</t>
  </si>
  <si>
    <t>LYCEE GENERAL ET TECHNOLOGIQUE EDOUARD HERRIOT</t>
  </si>
  <si>
    <t>LYCEE PROFESSIONNEL EDOUARD HERRIOT</t>
  </si>
  <si>
    <t>ECOLE ELEMENTAIRE APPLICATION ACHILLE PAYEUR</t>
  </si>
  <si>
    <t>ECOLE PRIMAIRE JEAN MONNET</t>
  </si>
  <si>
    <t>ECOLE ELEMENTAIRE FERNAND GANNE</t>
  </si>
  <si>
    <t>ECOLE MATERNELLE ROBIN NOIR</t>
  </si>
  <si>
    <t>ECOLE MATERNELLE FERNAND GANNE</t>
  </si>
  <si>
    <t>ECOLE ELEMENTAIRE ROBIN NOIR</t>
  </si>
  <si>
    <t>ECOLE ELEMENTAIRE PIERRE BROSSOLETTE - J. FERRY</t>
  </si>
  <si>
    <t>ECOLE MATERNELLE JULES FERRY</t>
  </si>
  <si>
    <t>LYCEE GENERAL ET TECHNOLOGIQUE CHRESTIEN DE TROYES</t>
  </si>
  <si>
    <t>LYCEE POLYVALENT MARIE DE CHAMPAGNE</t>
  </si>
  <si>
    <t>LYCEE POLYVALENT LES LOMBARDS</t>
  </si>
  <si>
    <t>COLLEGE BEURNONVILLE</t>
  </si>
  <si>
    <t>COLLEGE LES JACOBINS</t>
  </si>
  <si>
    <t>LYCEE GENERAL ST FRANCOIS DE SALES</t>
  </si>
  <si>
    <t>LYCEE GENERAL ST BERNARD</t>
  </si>
  <si>
    <t>COLLEGE MARGUERITE BOURGEOYS</t>
  </si>
  <si>
    <t>COLLEGE ST DOMINIQUE SAVIO</t>
  </si>
  <si>
    <t>LYCEE TECHNOLOGIQUE LA SALLE</t>
  </si>
  <si>
    <t>LYCEE PROFESSIONNEL LEONIE AVIAT</t>
  </si>
  <si>
    <t>LYCEE PROFESSIONNEL JEANNE MANCE</t>
  </si>
  <si>
    <t>COLLEGE MARIE CURIE</t>
  </si>
  <si>
    <t>ECOLE ELEMENTAIRE APPLICATION PAUL BERT</t>
  </si>
  <si>
    <t>ECOLE MATERNELLE ARNAUD</t>
  </si>
  <si>
    <t>ECOLE MATERNELLE PAUL BERT</t>
  </si>
  <si>
    <t>ECOLE MATERNELLE BLOSSIERES</t>
  </si>
  <si>
    <t>ECOLE ELEMENTAIRE APPLICATION J-Y COUSTEAU</t>
  </si>
  <si>
    <t>ECOLE MATERNELLE J-Y COUSTEAU</t>
  </si>
  <si>
    <t>ECOLE MATERNELLE CHARLES CHEVALIER</t>
  </si>
  <si>
    <t>ECOLE ELEMENTAIRE DIDEROT</t>
  </si>
  <si>
    <t>ECOLE ELEMENTAIRE JACQUES DE LETIN</t>
  </si>
  <si>
    <t>ECOLE MATERNELLE JACQUES DE LETIN</t>
  </si>
  <si>
    <t>ECOLE PRIMAIRE 14 JUILLET</t>
  </si>
  <si>
    <t>ECOLE MATERNELLE JEAN MACE</t>
  </si>
  <si>
    <t>ECOLE MATERNELLE AUGUSTE MILLARD</t>
  </si>
  <si>
    <t>ECOLE ELEMENTAIRE MILLARD-KLEBER</t>
  </si>
  <si>
    <t>ECOLE MATERNELLE PASTEUR</t>
  </si>
  <si>
    <t>ECOLE MATERNELLE LES TREVOIS</t>
  </si>
  <si>
    <t>ECOLE MATERNELLE MARCEL PAGNOL</t>
  </si>
  <si>
    <t>ECOLE ELEMENTAIRE MARCEL PAGNOL</t>
  </si>
  <si>
    <t>ECOLE MATERNELLE GEORGES CHARPAK</t>
  </si>
  <si>
    <t>ECOLE ELEMENTAIRE GEORGES CHARPAK</t>
  </si>
  <si>
    <t>ECOLE ELEMENTAIRE CHARLES CHEVALIER</t>
  </si>
  <si>
    <t>ECOLE PRIMAIRE LA SALLE</t>
  </si>
  <si>
    <t>ECOLE PRIMAIRE SAINT PIERRE</t>
  </si>
  <si>
    <t>ECOLE PRIMAIRE SAINT FRANCOIS DE SALES</t>
  </si>
  <si>
    <t>ECOLE PRIMAIRE SAINTE JULE</t>
  </si>
  <si>
    <t>ECOLE PRIMAIRE SAINT DOMINIQUE SAVIO</t>
  </si>
  <si>
    <t>ECOLE PRIMAIRE SAINTE MARIE</t>
  </si>
  <si>
    <t>ECOLE ELEMENTAIRE SAINT BERNARD</t>
  </si>
  <si>
    <t>ECOLE ELEMENTAIRE TAUXELLES</t>
  </si>
  <si>
    <t>ECOLE ELEMENTAIRE JEAN MACE</t>
  </si>
  <si>
    <t>ECOLE ELEMENTAIRE BLOSSIERES</t>
  </si>
  <si>
    <t>ECOLE PRIMAIRE PARADIS</t>
  </si>
  <si>
    <t>ECOLE MATERNELLE DIDEROT</t>
  </si>
  <si>
    <t>ECOLE PRIMAIRE PREIZE</t>
  </si>
  <si>
    <t>LYCEE PROFESSIONNEL GABRIEL VOISIN</t>
  </si>
  <si>
    <t>COLLEGE PIERRE ET FRANCOIS PITHOU</t>
  </si>
  <si>
    <t>COLLEGE ST FRANCOIS DE SALES</t>
  </si>
  <si>
    <t>COLLEGE ST BERNARD</t>
  </si>
  <si>
    <t>ECOLE MATERNELLE LOUIS DUMONT</t>
  </si>
  <si>
    <t>LYCEE PROFESSIONNEL LA SALLE</t>
  </si>
  <si>
    <t>ECOLE ELEMENTAIRE CHARLES DUTREIX</t>
  </si>
  <si>
    <t>LYCEE GENERAL CAMILLE CLAUDEL</t>
  </si>
  <si>
    <t>ECOLE PRIMAIRE BLANCHEFLEUR</t>
  </si>
  <si>
    <t>COLLEGE NICOLAS BOURBON</t>
  </si>
  <si>
    <t>ECOLE ELEMENTAIRE PIERRE ET MARIE CURIE</t>
  </si>
  <si>
    <t>ECOLE MATERNELLE THEOPHILE BOUTIOT</t>
  </si>
  <si>
    <t>ECOLE ELEMENTAIRE LES TEMPLIERS</t>
  </si>
  <si>
    <t>ECOLE MATERNELLE LES TEMPLIERS</t>
  </si>
  <si>
    <t>ECOLE ELEMENTAIRE GROUPE SCOLAIRE DE LA NOXE</t>
  </si>
  <si>
    <t>ECOLE MATERNELLE GROUPE SCOLAIRE DE LA NOXE</t>
  </si>
  <si>
    <t>COLLEGE DU MAZELOT</t>
  </si>
  <si>
    <t>COLLEGE SAINT-EXUPERY</t>
  </si>
  <si>
    <t>ECOLE ELEMENTAIRE ALPHONSE PIERLOT</t>
  </si>
  <si>
    <t>ECOLE MATERNELLE CENTRE</t>
  </si>
  <si>
    <t>COLLEGE YVETTE LUNDY</t>
  </si>
  <si>
    <t>ECOLE MATERNELLE RENE CHAZOT</t>
  </si>
  <si>
    <t>COLLEGE GEORGES CHARPAK</t>
  </si>
  <si>
    <t>ECOLE ELEMENTAIRE RENE CHAZOT</t>
  </si>
  <si>
    <t>ECOLE ELEMENTAIRE YVES DUTEIL</t>
  </si>
  <si>
    <t>ECOLE MATERNELLE PETIT BETHENY</t>
  </si>
  <si>
    <t>ECOLE ELEMENTAIRE EQUIERNOLLES</t>
  </si>
  <si>
    <t>ECOLE MATERNELLE EQUIERNOLLES</t>
  </si>
  <si>
    <t>ECOLE ELEMENTAIRE PETIT BETHENY LA MARELLE</t>
  </si>
  <si>
    <t>ECOLE PRIMAIRE SYLVAIN LAMBERT</t>
  </si>
  <si>
    <t>ECOLE PRIMAIRE LE PETIT PRINCE</t>
  </si>
  <si>
    <t>ECOLE PRIMAIRE CAMILLE CLAUDEL</t>
  </si>
  <si>
    <t>ECOLE PRIMAIRE JEAN MOULIN</t>
  </si>
  <si>
    <t>ECOLE PRIMAIRE DE LA SOMME-SOUDE</t>
  </si>
  <si>
    <t>LYCEE GENERAL PIERRE BAYEN</t>
  </si>
  <si>
    <t>LYCEE POLYVALENT ETIENNE OEHMICHEN</t>
  </si>
  <si>
    <t>COLLEGE VICTOR DURUY</t>
  </si>
  <si>
    <t>COLLEGE PERROT D ABLANCOURT</t>
  </si>
  <si>
    <t>ECOLE MATERNELLE BRANLY</t>
  </si>
  <si>
    <t>ECOLE ELEMENTAIRE PIERRE CURIE</t>
  </si>
  <si>
    <t>ECOLE ELEMENTAIRE CLOVIS JACQUIERT</t>
  </si>
  <si>
    <t>ECOLE MATERNELLE CLOVIS JACQUIERT</t>
  </si>
  <si>
    <t>ECOLE MATERNELLE LE VERBEAU</t>
  </si>
  <si>
    <t>ECOLE ELEMENTAIRE FERDINAND BUISSON</t>
  </si>
  <si>
    <t>ECOLE MATERNELLE LAVOISIER</t>
  </si>
  <si>
    <t>ECOLE MATERNELLE VICTOR HUGO</t>
  </si>
  <si>
    <t>ECOLE MATERNELLE GERARD MOULIN</t>
  </si>
  <si>
    <t>ECOLE ELEMENTAIRE APPLICATION DU MAU</t>
  </si>
  <si>
    <t>ECOLE ELEMENTAIRE APPLICATION JULES FERRY</t>
  </si>
  <si>
    <t>ECOLE MATERNELLE DOULCET</t>
  </si>
  <si>
    <t>ECOLE ELEMENTAIRE APPLICATION PRIEUR DE LA MARNE</t>
  </si>
  <si>
    <t>ECOLE MATERNELLE PRIEUR DE LA MARNE</t>
  </si>
  <si>
    <t>COLLEGE NICOLAS APPERT</t>
  </si>
  <si>
    <t>ETAB.REGIONAL ENSEIGNT ADAPTE BOURNEVILLE</t>
  </si>
  <si>
    <t>COLLEGE NOTRE-DAME PERRIER</t>
  </si>
  <si>
    <t>LYCEE POLYVALENT FREDERIC OZANAM</t>
  </si>
  <si>
    <t>ECOLE MATERNELLE VALLEE SAINT-PIERRE</t>
  </si>
  <si>
    <t>ECOLE PRIMAIRE MONT SAINT-MICHEL</t>
  </si>
  <si>
    <t>ECOLE PRIMAIRE PRILLY-STE THERESE</t>
  </si>
  <si>
    <t>ECOLE PRIMAIRE SAINTE THERESE VERBEAU</t>
  </si>
  <si>
    <t>ECOLE MATERNELLE PIERRE SEMARD</t>
  </si>
  <si>
    <t>ECOLE MATERNELLE CROIX JEAN ROBERT</t>
  </si>
  <si>
    <t>ECOLE ELEMENTAIRE ANDRE MALRAUX</t>
  </si>
  <si>
    <t>ECOLE ELEMENTAIRE LAVOISIER</t>
  </si>
  <si>
    <t>ECOLE ELEMENTAIRE CROIX JEAN ROBERT</t>
  </si>
  <si>
    <t>ECOLE ELEMENTAIRE PAUL LAPIE</t>
  </si>
  <si>
    <t>COLLEGE ST ETIENNE</t>
  </si>
  <si>
    <t>ECOLE PRIMAIRE NOTRE DAME PERRIER</t>
  </si>
  <si>
    <t>LYCEE POLYVALENT JEAN TALON</t>
  </si>
  <si>
    <t>COLLEGE DON BOSCO</t>
  </si>
  <si>
    <t>ECOLE PRIMAIRE SAINT MARTIN</t>
  </si>
  <si>
    <t>ECOLE MATERNELLE JEAN ROSTAND</t>
  </si>
  <si>
    <t>ECOLE ELEMENTAIRE MARCEL GAUDIN</t>
  </si>
  <si>
    <t>ECOLE MATERNELLE I. ROBEQUIN</t>
  </si>
  <si>
    <t>ECOLE ELEMENTAIRE CORMICY</t>
  </si>
  <si>
    <t>ECOLE MATERNELLE SAINT EXUPERY</t>
  </si>
  <si>
    <t>ECOLE PRIMAIRE CROIX BONHOMME</t>
  </si>
  <si>
    <t>ECOLE ELEMENTAIRE CENTRE</t>
  </si>
  <si>
    <t>COLLEGE PIERRE DE COUBERTIN</t>
  </si>
  <si>
    <t>ECOLE ELEMENTAIRE LE VILLAGE</t>
  </si>
  <si>
    <t>ECOLE ELEMENTAIRE JEAN DE LA FONTAINE</t>
  </si>
  <si>
    <t>COLLEGE CLAUDE-NICOLAS LEDOUX</t>
  </si>
  <si>
    <t>ECOLE MATERNELLE LES ERABLES</t>
  </si>
  <si>
    <t>COLLEGE JEAN MONNET</t>
  </si>
  <si>
    <t>LYCEE POLYVALENT EUROPEEN STEPHANE HESSEL</t>
  </si>
  <si>
    <t>ECOLE ELEMENTAIRE CHAUDE RUELLE</t>
  </si>
  <si>
    <t>ECOLE ELEMENTAIRE LES VIGNES BLANCHES</t>
  </si>
  <si>
    <t>ECOLE MATERNELLE LOUISE DE SAVOIE</t>
  </si>
  <si>
    <t>ECOLE MATERNELLE JANCELINS</t>
  </si>
  <si>
    <t>ECOLE MATERNELLE JARDIN D HORTICULTURE</t>
  </si>
  <si>
    <t>ECOLE MATERNELLE LANGEVIN</t>
  </si>
  <si>
    <t>ECOLE MATERNELLE SAINTONGE</t>
  </si>
  <si>
    <t>ECOLE MATERNELLE LA CRAYERE EPERNAY</t>
  </si>
  <si>
    <t>LYCEE GENERAL NOTRE-DAME ST VICTOR</t>
  </si>
  <si>
    <t>LYCEE PROFESSIONNEL STE MARIE</t>
  </si>
  <si>
    <t>COLLEGE NOTRE-DAME ST VICTOR</t>
  </si>
  <si>
    <t>COLLEGE COTE LEGRIS</t>
  </si>
  <si>
    <t>COLLEGE TERRES ROUGES</t>
  </si>
  <si>
    <t>ECOLE PRIMAIRE SAINT CHARLES</t>
  </si>
  <si>
    <t>ECOLE MATERNELLE PRE-AUX-COUDES - RIVE DROITE</t>
  </si>
  <si>
    <t>ECOLE MATERNELLE BELLE NOUE</t>
  </si>
  <si>
    <t>ECOLE ELEMENTAIRE BACHELIN</t>
  </si>
  <si>
    <t>ECOLE ELEMENTAIRE BELLE NOUE</t>
  </si>
  <si>
    <t>ECOLE ELEMENTAIRE JJ ROUSSEAU MARX DORMOY</t>
  </si>
  <si>
    <t>ECOLE ELEMENTAIRE LA CRAYERE</t>
  </si>
  <si>
    <t>ECOLE ELEMENTAIRE ARTHUR RIMBAUD</t>
  </si>
  <si>
    <t>ECOLE MATERNELLE ARTHUR RIMBAUD</t>
  </si>
  <si>
    <t>COLLEGE DU GRAND MORIN</t>
  </si>
  <si>
    <t>ECOLE MATERNELLE LES TILLEULS</t>
  </si>
  <si>
    <t>COLLEGE LOUIS GRIGNON</t>
  </si>
  <si>
    <t>ECOLE MATERNELLE LE HAUT DES COLLINES</t>
  </si>
  <si>
    <t>COLLEGE STEPHANE MALLARME</t>
  </si>
  <si>
    <t>COLLEGE STE MACRE</t>
  </si>
  <si>
    <t>COLLEGE THIBAUD DE CHAMPAGNE</t>
  </si>
  <si>
    <t>ECOLE PRIMAIRE SAINTE MACRE</t>
  </si>
  <si>
    <t>ECOLE PRIMAIRE EUSTACHE DESCHAMPS</t>
  </si>
  <si>
    <t>COLLEGE PIERRE-GILLES DE GENNES</t>
  </si>
  <si>
    <t>ECOLE PRIMAIRE MARCEL JERGER</t>
  </si>
  <si>
    <t>ECOLE PRIMAIRE MAURICE MABILON</t>
  </si>
  <si>
    <t>COLLEGE RAYMOND SIROT</t>
  </si>
  <si>
    <t>ECOLE PRIMAIRE DES TROIS RIVIERES</t>
  </si>
  <si>
    <t>ECOLE PRIMAIRE BEAUTEMPS BEAUPRE</t>
  </si>
  <si>
    <t>ECOLE PRIMAIRE DU CEDRE</t>
  </si>
  <si>
    <t>ECOLE PRIMAIRE DES DEUX MOULINS</t>
  </si>
  <si>
    <t>ECOLE PRIMAIRE CAMILLE PALSEUR</t>
  </si>
  <si>
    <t>ECOLE MATERNELLE G.CAGNEAUX</t>
  </si>
  <si>
    <t>COLLEGE PROFESSEUR NICAISE</t>
  </si>
  <si>
    <t>ECOLE MATERNELLE DU MASSIF</t>
  </si>
  <si>
    <t>COLLEGE DE LA BRIE CHAMPENOISE</t>
  </si>
  <si>
    <t>COLLEGE HENRI GUILLAUMET</t>
  </si>
  <si>
    <t>ECOLE ELEMENTAIRE LEON BOURGEOIS</t>
  </si>
  <si>
    <t>ECOLE ELEMENTAIRE SAINT EXUPERY</t>
  </si>
  <si>
    <t>ECOLE MATERNELLE TERME HILAIRE</t>
  </si>
  <si>
    <t>ECOLE ELEMENTAIRE TERME HILAIRE</t>
  </si>
  <si>
    <t>ECOLE ELEMENTAIRE MARCEL BENE</t>
  </si>
  <si>
    <t>ECOLE MATERNELLE MARCEL BENE</t>
  </si>
  <si>
    <t>ECOLE MATERNELLE ARC EN CIEL</t>
  </si>
  <si>
    <t>ECOLE PRIMAIRE CONDORCET</t>
  </si>
  <si>
    <t>COLLEGE PIERRE SOUVERVILLE</t>
  </si>
  <si>
    <t>ECOLE PRIMAIRE PRINGY</t>
  </si>
  <si>
    <t>LYCEE GENERAL GEORGES CLEMENCEAU</t>
  </si>
  <si>
    <t>LYCEE GENERAL ET TECHNOLOGIQUE JEAN JAURES</t>
  </si>
  <si>
    <t>LYCEE GENERAL ET TECHNOLOGIQUE FRANKLIN ROOSEVELT</t>
  </si>
  <si>
    <t>LYCEE GENERAL ET TECHNOLOGIQUE HUGUES LIBERGIER</t>
  </si>
  <si>
    <t>LYCEE PROFESSIONNEL GUSTAVE EIFFEL</t>
  </si>
  <si>
    <t>LYCEE PROFESSIONNEL YSER</t>
  </si>
  <si>
    <t>LYCEE PROFESSIONNEL EUROPE</t>
  </si>
  <si>
    <t>COLLEGE COLBERT</t>
  </si>
  <si>
    <t>ECOLE MATERNELLE YSER</t>
  </si>
  <si>
    <t>ECOLE MATERNELLE LA NEUVILLETTE J.JAURES</t>
  </si>
  <si>
    <t>ECOLE ELEMENTAIRE DAUPHINOT</t>
  </si>
  <si>
    <t>ECOLE ELEMENTAIRE CARTERET</t>
  </si>
  <si>
    <t>ECOLE ELEMENTAIRE GENERAL CARRE</t>
  </si>
  <si>
    <t>ECOLE ELEMENTAIRE GALLIENI</t>
  </si>
  <si>
    <t>ECOLE ELEMENTAIRE JARD - GUILLAUME DE MACHAULT</t>
  </si>
  <si>
    <t>ECOLE ELEMENTAIRE ANQUETIL</t>
  </si>
  <si>
    <t>ECOLE ELEMENTAIRE TOURNEBONNEAU</t>
  </si>
  <si>
    <t>ECOLE ELEMENTAIRE BARTHOU</t>
  </si>
  <si>
    <t>ECOLE ELEMENTAIRE VOLTAIRE</t>
  </si>
  <si>
    <t>ECOLE ELEMENTAIRE POMMERY</t>
  </si>
  <si>
    <t>ECOLE ELEMENTAIRE GERBAULT</t>
  </si>
  <si>
    <t>ECOLE ELEMENTAIRE THILLOIS</t>
  </si>
  <si>
    <t>ECOLE ELEMENTAIRE RUISSELET</t>
  </si>
  <si>
    <t>ECOLE MATERNELLE PAUL-BERT/POTTELAIN</t>
  </si>
  <si>
    <t>ECOLE MATERNELLE DAUPHINOT</t>
  </si>
  <si>
    <t>ECOLE MATERNELLE POMMERY</t>
  </si>
  <si>
    <t>ECOLE MATERNELLE JAMIN</t>
  </si>
  <si>
    <t>ECOLE MATERNELLE GERBAULT</t>
  </si>
  <si>
    <t>ECOLE MATERNELLE CARTERET</t>
  </si>
  <si>
    <t>ECOLE MATERNELLE GENERAL CARRE</t>
  </si>
  <si>
    <t>ECOLE MATERNELLE EDITH POUPLY</t>
  </si>
  <si>
    <t>ECOLE MATERNELLE EMILE ZOLA</t>
  </si>
  <si>
    <t>ECOLE MATERNELLE S-N-C-F</t>
  </si>
  <si>
    <t>ECOLE MATERNELLE SCULPTEURS JACQUES</t>
  </si>
  <si>
    <t>ECOLE MATERNELLE GALLIENI</t>
  </si>
  <si>
    <t>ECOLE MATERNELLE JARDELLE</t>
  </si>
  <si>
    <t>ECOLE MATERNELLE MARTIN PELLER</t>
  </si>
  <si>
    <t>ECOLE MATERNELLE JEAN MACE / ROSSET</t>
  </si>
  <si>
    <t>ECOLE MATERNELLE JARD</t>
  </si>
  <si>
    <t>ECOLE MATERNELLE CHARLES ARNOULD</t>
  </si>
  <si>
    <t>ECOLE MATERNELLE ANQUETIL</t>
  </si>
  <si>
    <t>ECOLE MATERNELLE RAVEL FRANCHET</t>
  </si>
  <si>
    <t>ECOLE MATERNELLE TOURNEBONNEAU</t>
  </si>
  <si>
    <t>ECOLE MATERNELLE DOCTEUR ROUX</t>
  </si>
  <si>
    <t>ECOLE MATERNELLE AVRANCHES</t>
  </si>
  <si>
    <t>ECOLE MATERNELLE CLOVIS CHEZEL</t>
  </si>
  <si>
    <t>ECOLE MATERNELLE BARTHOU</t>
  </si>
  <si>
    <t>ECOLE MATERNELLE COOK-VASCO DE GAMA</t>
  </si>
  <si>
    <t>ECOLE MATERNELLE DESBUREAUX-CHARBONNEAUX</t>
  </si>
  <si>
    <t>ECOLE MATERNELLE CHARPENTIER</t>
  </si>
  <si>
    <t>COLLEGE UNIVERSITE</t>
  </si>
  <si>
    <t>COLLEGE ROBERT SCHUMAN</t>
  </si>
  <si>
    <t>COLLEGE PAUL FORT</t>
  </si>
  <si>
    <t>ECOLE MATERNELLE CHARLES PEGUY</t>
  </si>
  <si>
    <t>LYCEE GENERAL JEAN XXIII</t>
  </si>
  <si>
    <t>COLLEGE NOTRE-DAME</t>
  </si>
  <si>
    <t>LYCEE GENERAL ST JOSEPH</t>
  </si>
  <si>
    <t>LYCEE GENERAL SACRE-COEUR</t>
  </si>
  <si>
    <t>LYCEE POLYVALENT ST MICHEL</t>
  </si>
  <si>
    <t>LYCEE POLYVALENT ST J-B DE LA SALLE</t>
  </si>
  <si>
    <t>COLLEGE SAINT ANDRE</t>
  </si>
  <si>
    <t>COLLEGE SAINT-REMI</t>
  </si>
  <si>
    <t>COLLEGE ST MICHEL</t>
  </si>
  <si>
    <t>COLLEGE TROIS FONTAINES</t>
  </si>
  <si>
    <t>ECOLE ELEMENTAIRE MOUGNE TIXIER</t>
  </si>
  <si>
    <t>ECOLE MATERNELLE TROIS FONTAINES</t>
  </si>
  <si>
    <t>COLLEGE JOLIOT-CURIE</t>
  </si>
  <si>
    <t>COLLEGE FRANCOIS LEGROS</t>
  </si>
  <si>
    <t>ECOLE PRIMAIRE SAINTE MADELEINE</t>
  </si>
  <si>
    <t>ECOLE PRIMAIRE SAINT ANDRE</t>
  </si>
  <si>
    <t>ECOLE PRIMAIRE LA PROVIDENCE</t>
  </si>
  <si>
    <t>ECOLE PRIMAIRE SAINT LOUIS</t>
  </si>
  <si>
    <t>ECOLE PRIMAIRE NICOLAS ROLAND</t>
  </si>
  <si>
    <t>ECOLE PRIMAIRE SAINT JOSEPH</t>
  </si>
  <si>
    <t>ECOLE PRIMAIRE SACRE COEUR</t>
  </si>
  <si>
    <t>ECOLE PRIMAIRE JEANNE D ARC</t>
  </si>
  <si>
    <t>ECOLE ELEMENTAIRE DOCTEUR BILLARD</t>
  </si>
  <si>
    <t>ECOLE ELEMENTAIRE CAVELIER DE LA SALLE</t>
  </si>
  <si>
    <t>ECOLE MATERNELLE DANUBE</t>
  </si>
  <si>
    <t>ECOLE MATERNELLE LA PEROUSE</t>
  </si>
  <si>
    <t>ECOLE ELEMENTAIRE DANUBE</t>
  </si>
  <si>
    <t>LYCEE POLYVALENT JOLIOT-CURIE</t>
  </si>
  <si>
    <t>ECOLE ELEMENTAIRE GILBERTE DROIT</t>
  </si>
  <si>
    <t>ECOLE ELEMENTAIRE TROIS FONTAINES</t>
  </si>
  <si>
    <t>ECOLE MATERNELLE GALILEE</t>
  </si>
  <si>
    <t>ECOLE MATERNELLE RUISSELET</t>
  </si>
  <si>
    <t>ECOLE PRIMAIRE SAINT MICHEL</t>
  </si>
  <si>
    <t>ECOLE ELEMENTAIRE GALILEE</t>
  </si>
  <si>
    <t>COLLEGE MARYSE BASTIE</t>
  </si>
  <si>
    <t>ECOLE ELEMENTAIRE DESBUREAUX</t>
  </si>
  <si>
    <t>ECOLE ELEMENTAIRE RAVEL FRANCHET</t>
  </si>
  <si>
    <t>ECOLE ELEMENTAIRE DOCTEUR ROUX</t>
  </si>
  <si>
    <t>ECOLE MATERNELLE PROVENCAUX/AUVERGNATS</t>
  </si>
  <si>
    <t>ECOLE PRIMAIRE JOLIOT-CURIE</t>
  </si>
  <si>
    <t>ECOLE ELEMENTAIRE PROVENCAUX</t>
  </si>
  <si>
    <t>ECOLE ELEMENTAIRE LOUVOIS</t>
  </si>
  <si>
    <t>ECOLE ELEMENTAIRE BLANCHE CAVARROT</t>
  </si>
  <si>
    <t>LYCEE POLYVALENT FRANCOIS ARAGO</t>
  </si>
  <si>
    <t>ECOLE MATERNELLE RAOUL DUFY/CAVARROT</t>
  </si>
  <si>
    <t>ECOLE ELEMENTAIRE LA NEUVILLETTE</t>
  </si>
  <si>
    <t>ECOLE PRIMAIRE JULES FERRY</t>
  </si>
  <si>
    <t>ECOLE ELEMENTAIRE JEAN D AULAN</t>
  </si>
  <si>
    <t>ECOLE ELEMENTAIRE CHARPENTIER</t>
  </si>
  <si>
    <t>ECOLE ELEMENTAIRE TURENNE</t>
  </si>
  <si>
    <t>ECOLE PRIMAIRE PRIEUR DE LA MARNE</t>
  </si>
  <si>
    <t>ECOLE ELEMENTAIRE MARTIN PELLER</t>
  </si>
  <si>
    <t>ECOLE ELEMENTAIRE CLAIRMARAIS</t>
  </si>
  <si>
    <t>ECOLE ELEMENTAIRE CHARLES ARNOULD</t>
  </si>
  <si>
    <t>ECOLE ELEMENTAIRE EUROPE ADRIATIQUE</t>
  </si>
  <si>
    <t>ECOLE MATERNELLE TURENNE</t>
  </si>
  <si>
    <t>ECOLE ELEMENTAIRE SCULPTEURS JACQUES</t>
  </si>
  <si>
    <t>ECOLE MATERNELLE MAZARIN</t>
  </si>
  <si>
    <t>ECOLE ELEMENTAIRE EMILE ZOLA</t>
  </si>
  <si>
    <t>ECOLE ELEMENTAIRE MAZARIN</t>
  </si>
  <si>
    <t>COLLEGE SACRE-COEUR</t>
  </si>
  <si>
    <t>COLLEGE GEORGES BRAQUE</t>
  </si>
  <si>
    <t>ECOLE MATERNELLE CLAIRMARAIS</t>
  </si>
  <si>
    <t>ECOLE ELEMENTAIRE SULLY</t>
  </si>
  <si>
    <t>ECOLE ELEMENTAIRE AVRANCHES</t>
  </si>
  <si>
    <t>ECOLE PRIMAIRE MAISON BLANCHE</t>
  </si>
  <si>
    <t>ECOLE ELEMENTAIRE JAMIN</t>
  </si>
  <si>
    <t>LYCEE POLYVALENT GEORGES BRIERE</t>
  </si>
  <si>
    <t>LYCEE GENERAL COLBERT</t>
  </si>
  <si>
    <t>LYCEE GENERAL ET TECHNOLOGIQUE MARC CHAGALL</t>
  </si>
  <si>
    <t>ECOLE MATERNELLE MOUGNE TIXIER</t>
  </si>
  <si>
    <t>ECOLE MATERNELLE D.BILLARD-F.LEGROS</t>
  </si>
  <si>
    <t>ECOLE MATERNELLE SULLY</t>
  </si>
  <si>
    <t>ECOLE ELEMENTAIRE AMUNDSEN/VASCO DE GAMA</t>
  </si>
  <si>
    <t>ECOLE ELEMENTAIRE SNCF/ALFRED GERARD</t>
  </si>
  <si>
    <t>ECOLE MATERNELLE EUROPE ADRIATIQUE</t>
  </si>
  <si>
    <t>ECOLE PRIMAIRE NOTRE DAME</t>
  </si>
  <si>
    <t>COLLEGE LA SOURCE</t>
  </si>
  <si>
    <t>ECOLE PRIMAIRE PÔLE SCOLAIRE DE RILLY-LA-MONT</t>
  </si>
  <si>
    <t>ECOLE MATERNELLE PAULINE KERGOMARD</t>
  </si>
  <si>
    <t>ECOLE ELEMENTAIRE APPLICATION JACQUES PREVERT</t>
  </si>
  <si>
    <t>ECOLE ELEMENTAIRE CENTRE VILLE</t>
  </si>
  <si>
    <t>ECOLE ELEMENTAIRE ROBERT LANCELOT</t>
  </si>
  <si>
    <t>ECOLE MATERNELLE ROBERT LANCELOT</t>
  </si>
  <si>
    <t>COLLEGE JEAN-BAPTISTE DROUET</t>
  </si>
  <si>
    <t>ECOLE ELEMENTAIRE H.DE SAUVAGE</t>
  </si>
  <si>
    <t>ECOLE ELEMENTAIRE ANTOINE DE ST EXUPERY</t>
  </si>
  <si>
    <t>ECOLE MATERNELLE LE PETIT PRINCE</t>
  </si>
  <si>
    <t>ECOLE ELEMENTAIRE CDT J.YVES COUSTEAU</t>
  </si>
  <si>
    <t>ECOLE MATERNELLE CDT J.YVES COUSTEAU</t>
  </si>
  <si>
    <t>COLLEGE LOUIS PASTEUR</t>
  </si>
  <si>
    <t>ECOLE ELEMENTAIRE GROUPE SCOLAIRE MARCEL AYME</t>
  </si>
  <si>
    <t>ECOLE MATERNELLE JACQUES ADNET</t>
  </si>
  <si>
    <t>LYCEE POLYVALENT LA FONTAINE DU VE</t>
  </si>
  <si>
    <t>COLLEGE LA FONTAINE DU VE</t>
  </si>
  <si>
    <t>ECOLE ELEMENTAIRE LES LIMONIERES</t>
  </si>
  <si>
    <t>ECOLE MATERNELLE LES LIMONIERES</t>
  </si>
  <si>
    <t>ECOLE PRIMAIRE SAINT DENIS</t>
  </si>
  <si>
    <t>ECOLE MATERNELLE SAINT PIERRE</t>
  </si>
  <si>
    <t>ECOLE PRIMAIRE DU BOCAGE CHAMPENOIS</t>
  </si>
  <si>
    <t>ECOLE ELEMENTAIRE AUBERT SENART</t>
  </si>
  <si>
    <t>ECOLE ELEMENTAIRE EMILE BRUYANT</t>
  </si>
  <si>
    <t>ECOLE MATERNELLE MAIRIE</t>
  </si>
  <si>
    <t>ECOLE PRIMAIRE FRANCOIS LEMAIRE</t>
  </si>
  <si>
    <t>COLLEGE PAULETTE BILLA</t>
  </si>
  <si>
    <t>ECOLE ELEMENTAIRE PONT DE MUIRE</t>
  </si>
  <si>
    <t>ECOLE PRIMAIRE BEAUSEJOUR</t>
  </si>
  <si>
    <t>ECOLE PRIMAIRE DU VAL DE LIVRE</t>
  </si>
  <si>
    <t>ECOLE MATERNELLE DE LA SEMOIGNE</t>
  </si>
  <si>
    <t>COLLEGE EUSTACHE DESCHAMPS</t>
  </si>
  <si>
    <t>ECOLE MATERNELLE DES SOURCES</t>
  </si>
  <si>
    <t>ECOLE ELEMENTAIRE REGROUPEMENT PÉDAGOGIQUE DES É</t>
  </si>
  <si>
    <t>COLLEGE PAUL ELUARD</t>
  </si>
  <si>
    <t>ECOLE PRIMAIRE DE LA VALLEE DE LA CRAIE</t>
  </si>
  <si>
    <t>ECOLE ELEMENTAIRE DES 4 VENTS</t>
  </si>
  <si>
    <t>ECOLE MATERNELLE ROGER GARITAN</t>
  </si>
  <si>
    <t>ECOLE PRIMAIRE JULIE DAUBIE</t>
  </si>
  <si>
    <t>LYCEE POLYVALENT FRANCOIS 1ER</t>
  </si>
  <si>
    <t>ECOLE MATERNELLE FERDINAND BUISSON</t>
  </si>
  <si>
    <t>ECOLE ELEMENTAIRE P.ET M. CURIE</t>
  </si>
  <si>
    <t>ECOLE MATERNELLE P ET M.CURIE</t>
  </si>
  <si>
    <t>COLLEGE ST JEAN BAPTISTE DE LA SALLE</t>
  </si>
  <si>
    <t>ECOLE MATERNELLE DU HAMOIS LOUIS PASTEUR</t>
  </si>
  <si>
    <t>COLLEGE LES INDES</t>
  </si>
  <si>
    <t>ECOLE PRIMAIRE PAUL FORT</t>
  </si>
  <si>
    <t>COLLEGE VIEUX PORT</t>
  </si>
  <si>
    <t>ECOLE PRIMAIRE ST JEAN BAPTISTE DE LA SALLE</t>
  </si>
  <si>
    <t>ECOLE ELEMENTAIRE LOUIS PASTEUR</t>
  </si>
  <si>
    <t>ECOLE PRIMAIRE JULES VERNE - JEAN MERMOZ</t>
  </si>
  <si>
    <t>ECOLE PRIMAIRE LES CARRIERES</t>
  </si>
  <si>
    <t>ECOLE PRIMAIRE LA DOLINE</t>
  </si>
  <si>
    <t>ECOLE PRIMAIRE VAL DES BOIS</t>
  </si>
  <si>
    <t>ECOLE MATERNELLE LES FECHETTES</t>
  </si>
  <si>
    <t>ECOLE ELEMENTAIRE GASTON BUARD</t>
  </si>
  <si>
    <t>ECOLE ELEMENTAIRE ALEXIS CONIO</t>
  </si>
  <si>
    <t>ECOLE MATERNELLE JULES VERNE</t>
  </si>
  <si>
    <t>COLLEGE LEONARD DE VINCI</t>
  </si>
  <si>
    <t>ECOLE PRIMAIRE LANEUVILLE-À-BAYARD</t>
  </si>
  <si>
    <t>ECOLE PRIMAIRE DU VAL MOIRON</t>
  </si>
  <si>
    <t>ECOLE ELEMENTAIRE HUGO</t>
  </si>
  <si>
    <t>COLLEGE MONTMORENCY</t>
  </si>
  <si>
    <t>COLLEGE LOUIS BRUNTZ</t>
  </si>
  <si>
    <t>ECOLE PRIMAIRE BOIN</t>
  </si>
  <si>
    <t>ECOLE PRIMAIRE JEAN BAPTISTE BOLLEE</t>
  </si>
  <si>
    <t>ECOLE PRIMAIRE CURIE/FERRY</t>
  </si>
  <si>
    <t>COLLEGE HENRI VINCENOT</t>
  </si>
  <si>
    <t>ECOLE PRIMAIRE ANNE-MARIE FOURRIERE</t>
  </si>
  <si>
    <t>ECOLE PRIMAIRE YVON REGIN</t>
  </si>
  <si>
    <t>ECOLE ELEMENTAIRE CORGIRNON</t>
  </si>
  <si>
    <t>ECOLE PRIMAIRE BUSSIERES-LES-BELMONT</t>
  </si>
  <si>
    <t>COLLEGE AMIRAL DENIS DECRES</t>
  </si>
  <si>
    <t>ECOLE MATERNELLE CLAUDE MONET</t>
  </si>
  <si>
    <t>ECOLE PRIMAIRE DE SEGRE</t>
  </si>
  <si>
    <t>LYCEE PROFESSIONNEL EUGENE DECOMBLE</t>
  </si>
  <si>
    <t>COLLEGE LOUISE MICHEL</t>
  </si>
  <si>
    <t>ECOLE MATERNELLE MACE</t>
  </si>
  <si>
    <t>ECOLE MATERNELLE PICASSO</t>
  </si>
  <si>
    <t>ECOLE PRIMAIRE HERRIOT</t>
  </si>
  <si>
    <t>ECOLE ELEMENTAIRE RENE CASSIN</t>
  </si>
  <si>
    <t>ECOLE ELEMENTAIRE BROTTES</t>
  </si>
  <si>
    <t>LYCEE GENERAL ET TECHNOLOGIQUE OUDINOT</t>
  </si>
  <si>
    <t>ECOLE PRIMAIRE LA FAYETTE</t>
  </si>
  <si>
    <t>ECOLE PRIMAIRE PIERRES PERCÉES</t>
  </si>
  <si>
    <t>COLLEGE CAMILLE SAINT-SAENS</t>
  </si>
  <si>
    <t>COLLEGE LA ROCHOTTE</t>
  </si>
  <si>
    <t>LYCEE PROFESSIONNEL EDME BOUCHARDON</t>
  </si>
  <si>
    <t>ECOLE PRIMAIRE SAINTE-MARIE</t>
  </si>
  <si>
    <t>ECOLE PRIMAIRE PILLON</t>
  </si>
  <si>
    <t>LYCEE GENERAL ET TECHNOLOGIQUE EDME BOUCHARDON</t>
  </si>
  <si>
    <t>ECOLE ELEMENTAIRE PREVERT</t>
  </si>
  <si>
    <t>ECOLE MATERNELLE BROTTES</t>
  </si>
  <si>
    <t>COLLEGE OUDINOT</t>
  </si>
  <si>
    <t>LYCEE POLYVALENT CHARLES DE GAULLE</t>
  </si>
  <si>
    <t>COLLEGE RENE ROLLIN</t>
  </si>
  <si>
    <t>ECOLE PRIMAIRE RENARD</t>
  </si>
  <si>
    <t>COLLEGE COLOMBEY LES DEUX ÉGLISES</t>
  </si>
  <si>
    <t>ECOLE PRIMAIRE PIERRE FORTAIN</t>
  </si>
  <si>
    <t>ECOLE PRIMAIRE CLAUDE FONTAINE</t>
  </si>
  <si>
    <t>ECOLE PRIMAIRE EDMOND SAGUIER</t>
  </si>
  <si>
    <t>ECOLE ELEMENTAIRE LES SEQUOIAS</t>
  </si>
  <si>
    <t>COLLEGE DES TROIS PROVINCES</t>
  </si>
  <si>
    <t>ECOLE ELEMENTAIRE LOUIS PERGAUD</t>
  </si>
  <si>
    <t>COLLEGE MARIE CALVES</t>
  </si>
  <si>
    <t>ECOLE MATERNELLE BEL AIR</t>
  </si>
  <si>
    <t>ECOLE ELEMENTAIRE FOURNIER</t>
  </si>
  <si>
    <t>ECOLE MATERNELLE HAUTE AMANCE</t>
  </si>
  <si>
    <t>ECOLE ELEMENTAIRE JORQUENAY</t>
  </si>
  <si>
    <t>LYCEE GENERAL ET TECHNOLOGIQUE PHILIPPE LEBON</t>
  </si>
  <si>
    <t>ECOLE ELEMENTAIRE JEAN DE JOINVILLE</t>
  </si>
  <si>
    <t>COLLEGE CRESSOT</t>
  </si>
  <si>
    <t>ECOLE MATERNELLE LES CHANOINES</t>
  </si>
  <si>
    <t>ECOLE MATERNELLE LE VERGER DU GUE</t>
  </si>
  <si>
    <t>LYCEE POLYVALENT DIDEROT</t>
  </si>
  <si>
    <t>COLLEGE LES FRANCHISES</t>
  </si>
  <si>
    <t>COLLEGE DIDEROT</t>
  </si>
  <si>
    <t>ECOLE PRIMAIRE JEAN DUVET</t>
  </si>
  <si>
    <t>ECOLE MATERNELLE DE LA GRENOUILLE</t>
  </si>
  <si>
    <t>ECOLE ELEMENTAIRE LA BONNELLE</t>
  </si>
  <si>
    <t>ECOLE PRIMAIRE LANGRES MARNE</t>
  </si>
  <si>
    <t>ECOLE PRIMAIRE LES OUCHES</t>
  </si>
  <si>
    <t>COLLEGE JEAN RENOIR</t>
  </si>
  <si>
    <t>ECOLE MATERNELLE MONTIER-EN-DER</t>
  </si>
  <si>
    <t>ECOLE ELEMENTAIRE ROBERT-MAGNY</t>
  </si>
  <si>
    <t>ECOLE ELEMENTAIRE MONTIER-EN-DER</t>
  </si>
  <si>
    <t>COLLEGE LES VIGNES DU CREY</t>
  </si>
  <si>
    <t>ECOLE PRIMAIRE PRAUTHOY</t>
  </si>
  <si>
    <t>ECOLE PRIMAIRE VAUX-SOUS-AUBIGNY</t>
  </si>
  <si>
    <t>ECOLE PRIMAIRE JOSEPH CRESSOT</t>
  </si>
  <si>
    <t>ECOLE PRIMAIRE JEAN SPIRO</t>
  </si>
  <si>
    <t>ECOLE PRIMAIRE PIERRE NIEDERBERGER</t>
  </si>
  <si>
    <t>ECOLE ELEMENTAIRE LA MEDIOLANAISE</t>
  </si>
  <si>
    <t>COLLEGE FRANCOISE DOLTO</t>
  </si>
  <si>
    <t>ECOLE MATERNELLE EQUITAINE</t>
  </si>
  <si>
    <t>ECOLE MATERNELLE LA VIGNELLE</t>
  </si>
  <si>
    <t>ECOLE ELEMENTAIRE BAUDON-ROSTAND</t>
  </si>
  <si>
    <t>ECOLE PRIMAIRE DE PARNOY</t>
  </si>
  <si>
    <t>ECOLE PRIMAIRE DE LA POMMERAIE</t>
  </si>
  <si>
    <t>ECOLE ELEMENTAIRE DROYES</t>
  </si>
  <si>
    <t>ECOLE PRIMAIRE LONGEVILLE-SUR-LA-LAINES</t>
  </si>
  <si>
    <t>ECOLE ELEMENTAIRE LOUZE</t>
  </si>
  <si>
    <t>ECOLE MATERNELLE PUELLEMONTIER</t>
  </si>
  <si>
    <t>LYCEE GENERAL ET TECHNOLOGIQUE ST EXUPERY</t>
  </si>
  <si>
    <t>LYCEE GENERAL ET TECHNOLOGIQUE BLAISE PASCAL</t>
  </si>
  <si>
    <t>LYCEE PROFESSIONNEL BLAISE PASCAL</t>
  </si>
  <si>
    <t>COLLEGE ANNE FRANK</t>
  </si>
  <si>
    <t>COLLEGE LUIS ORTIZ</t>
  </si>
  <si>
    <t>COLLEGE LA NOUE</t>
  </si>
  <si>
    <t>ECOLE MATERNELLE MICHELET</t>
  </si>
  <si>
    <t>ECOLE MATERNELLE CAMUS</t>
  </si>
  <si>
    <t>ECOLE MATERNELLE LOUISE MICHEL</t>
  </si>
  <si>
    <t>ECOLE ELEMENTAIRE FERRY</t>
  </si>
  <si>
    <t>ECOLE PRIMAIRE JEAN MACE-ARAGO</t>
  </si>
  <si>
    <t>ECOLE ELEMENTAIRE CAMUS</t>
  </si>
  <si>
    <t>LYCEE GENERAL ET TECHNOLOGIQUE ESTIC</t>
  </si>
  <si>
    <t>LYCEE PROFESSIONNEL ESTIC</t>
  </si>
  <si>
    <t>ECOLE PRIMAIRE ASSOMPTION</t>
  </si>
  <si>
    <t>ECOLE MATERNELLE LANGEVIN-WALLON</t>
  </si>
  <si>
    <t>ECOLE ELEMENTAIRE LANGEVIN-WALLON</t>
  </si>
  <si>
    <t>LYCEE PROFESSIONNEL ST EXUPERY</t>
  </si>
  <si>
    <t>ECOLE PRIMAIRE PEGUY</t>
  </si>
  <si>
    <t>COLLEGE ESTIC</t>
  </si>
  <si>
    <t>ECOLE PRIMAIRE DIDEROT</t>
  </si>
  <si>
    <t>ECOLE PRIMAIRE SEMOUTIERS-MONTSAON</t>
  </si>
  <si>
    <t>ECOLE PRIMAIRE CULMONT/TORCENAY</t>
  </si>
  <si>
    <t>ECOLE PRIMAIRE LES HIRONDELLES</t>
  </si>
  <si>
    <t>COLLEGE CAMILLE FLAMMARION</t>
  </si>
  <si>
    <t>ECOLE PRIMAIRE PROVENCHÈRES-SUR-MEUSE</t>
  </si>
  <si>
    <t>ECOLE ELEMENTAIRE MONTIGNY-LE-ROI</t>
  </si>
  <si>
    <t>ECOLE MATERNELLE MONTIGNY-LE-ROI</t>
  </si>
  <si>
    <t>ECOLE PRIMAIRE DU VIEUX CHÊNE</t>
  </si>
  <si>
    <t>ECOLE PRIMAIRE LES COLCHIQUES</t>
  </si>
  <si>
    <t>ECOLE ELEMENTAIRE HEUILLEY-COTTON</t>
  </si>
  <si>
    <t>LYCEE PROFESSIONNEL EMILE BAUDOT</t>
  </si>
  <si>
    <t>COLLEGE PAUL CLAUDEL</t>
  </si>
  <si>
    <t>ETAB.REGIONAL ENSEIGNT ADAPTE PRE AUX SAULES</t>
  </si>
  <si>
    <t>ECOLE</t>
  </si>
  <si>
    <t>couleur</t>
  </si>
  <si>
    <t>red</t>
  </si>
  <si>
    <t>purple</t>
  </si>
  <si>
    <t>blue</t>
  </si>
  <si>
    <t>green</t>
  </si>
  <si>
    <t>49.7765707</t>
  </si>
  <si>
    <t>4.7601631</t>
  </si>
  <si>
    <t>49.5165915</t>
  </si>
  <si>
    <t>4.4945654</t>
  </si>
  <si>
    <t>49.4700234</t>
  </si>
  <si>
    <t>4.1174139</t>
  </si>
  <si>
    <t>49.4771599</t>
  </si>
  <si>
    <t>4.5779618</t>
  </si>
  <si>
    <t>49.7762775</t>
  </si>
  <si>
    <t>4.4350566</t>
  </si>
  <si>
    <t>50.1051073</t>
  </si>
  <si>
    <t>4.7547217</t>
  </si>
  <si>
    <t>49.611971</t>
  </si>
  <si>
    <t>5.0289543</t>
  </si>
  <si>
    <t>49.8695035</t>
  </si>
  <si>
    <t>4.3801416</t>
  </si>
  <si>
    <t>49.4738071</t>
  </si>
  <si>
    <t>4.2439344</t>
  </si>
  <si>
    <t>49.513523</t>
  </si>
  <si>
    <t>4.7629674</t>
  </si>
  <si>
    <t>49.6737656</t>
  </si>
  <si>
    <t>4.7341907</t>
  </si>
  <si>
    <t>49.6907002</t>
  </si>
  <si>
    <t>4.9601527</t>
  </si>
  <si>
    <t>49.6774559</t>
  </si>
  <si>
    <t>4.9774298</t>
  </si>
  <si>
    <t>49.5394469</t>
  </si>
  <si>
    <t>5.0564736</t>
  </si>
  <si>
    <t>49.6227284</t>
  </si>
  <si>
    <t>5.1872504</t>
  </si>
  <si>
    <t>49.8517883</t>
  </si>
  <si>
    <t>4.7665771</t>
  </si>
  <si>
    <t>49.8482241</t>
  </si>
  <si>
    <t>4.7695819</t>
  </si>
  <si>
    <t>49.8563534</t>
  </si>
  <si>
    <t>4.7378168</t>
  </si>
  <si>
    <t>49.8599998</t>
  </si>
  <si>
    <t>4.7569144</t>
  </si>
  <si>
    <t>49.6938906</t>
  </si>
  <si>
    <t>4.6961979</t>
  </si>
  <si>
    <t>49.8919218</t>
  </si>
  <si>
    <t>4.5398548</t>
  </si>
  <si>
    <t>49.6845159</t>
  </si>
  <si>
    <t>4.7684723</t>
  </si>
  <si>
    <t>49.663058</t>
  </si>
  <si>
    <t>5.0769326</t>
  </si>
  <si>
    <t>49.4754049</t>
  </si>
  <si>
    <t>4.8537309</t>
  </si>
  <si>
    <t>49.4276732</t>
  </si>
  <si>
    <t>4.9568311</t>
  </si>
  <si>
    <t>49.6332796</t>
  </si>
  <si>
    <t>5.1683267</t>
  </si>
  <si>
    <t>49.6329769</t>
  </si>
  <si>
    <t>5.1670572</t>
  </si>
  <si>
    <t>49.7859188</t>
  </si>
  <si>
    <t>4.7111644</t>
  </si>
  <si>
    <t>49.7887509</t>
  </si>
  <si>
    <t>4.6934936</t>
  </si>
  <si>
    <t>49.7753486</t>
  </si>
  <si>
    <t>4.734325</t>
  </si>
  <si>
    <t>49.7761671</t>
  </si>
  <si>
    <t>4.7348427</t>
  </si>
  <si>
    <t>49.778582</t>
  </si>
  <si>
    <t>4.7070026</t>
  </si>
  <si>
    <t>49.7817981</t>
  </si>
  <si>
    <t>4.7095887</t>
  </si>
  <si>
    <t>49.7740597</t>
  </si>
  <si>
    <t>4.7181554</t>
  </si>
  <si>
    <t>49.7762924</t>
  </si>
  <si>
    <t>4.7134594</t>
  </si>
  <si>
    <t>49.7707501</t>
  </si>
  <si>
    <t>4.7214492</t>
  </si>
  <si>
    <t>49.7604032</t>
  </si>
  <si>
    <t>4.7163814</t>
  </si>
  <si>
    <t>49.7597601</t>
  </si>
  <si>
    <t>4.7217078</t>
  </si>
  <si>
    <t>49.761399</t>
  </si>
  <si>
    <t>4.7106242</t>
  </si>
  <si>
    <t>49.7641365</t>
  </si>
  <si>
    <t>4.6929171</t>
  </si>
  <si>
    <t>49.7534393</t>
  </si>
  <si>
    <t>4.7301047</t>
  </si>
  <si>
    <t>49.7508067</t>
  </si>
  <si>
    <t>4.7265148</t>
  </si>
  <si>
    <t>49.7483898</t>
  </si>
  <si>
    <t>4.7181476</t>
  </si>
  <si>
    <t>49.7541643</t>
  </si>
  <si>
    <t>4.7077607</t>
  </si>
  <si>
    <t>49.7520432</t>
  </si>
  <si>
    <t>4.7187696</t>
  </si>
  <si>
    <t>49.7583743</t>
  </si>
  <si>
    <t>4.7395536</t>
  </si>
  <si>
    <t>49.7626141</t>
  </si>
  <si>
    <t>4.6910438</t>
  </si>
  <si>
    <t>49.7879306</t>
  </si>
  <si>
    <t>4.7136164</t>
  </si>
  <si>
    <t>49.7707038</t>
  </si>
  <si>
    <t>4.7130016</t>
  </si>
  <si>
    <t>49.7729707</t>
  </si>
  <si>
    <t>4.7229116</t>
  </si>
  <si>
    <t>49.7607919</t>
  </si>
  <si>
    <t>4.7155801</t>
  </si>
  <si>
    <t>49.748734</t>
  </si>
  <si>
    <t>4.7214587</t>
  </si>
  <si>
    <t>49.7423986</t>
  </si>
  <si>
    <t>4.7257416</t>
  </si>
  <si>
    <t>49.7450889</t>
  </si>
  <si>
    <t>4.7243109</t>
  </si>
  <si>
    <t>49.7457243</t>
  </si>
  <si>
    <t>4.7201772</t>
  </si>
  <si>
    <t>49.742783</t>
  </si>
  <si>
    <t>4.718833</t>
  </si>
  <si>
    <t>49.7425219</t>
  </si>
  <si>
    <t>4.7191862</t>
  </si>
  <si>
    <t>49.739202</t>
  </si>
  <si>
    <t>4.7213544</t>
  </si>
  <si>
    <t>49.5293832</t>
  </si>
  <si>
    <t>4.2447009</t>
  </si>
  <si>
    <t>49.646104</t>
  </si>
  <si>
    <t>4.2365923</t>
  </si>
  <si>
    <t>49.5996244</t>
  </si>
  <si>
    <t>4.8670651</t>
  </si>
  <si>
    <t>50.1023819</t>
  </si>
  <si>
    <t>4.8056973</t>
  </si>
  <si>
    <t>49.504028</t>
  </si>
  <si>
    <t>4.4577015</t>
  </si>
  <si>
    <t>49.5203445</t>
  </si>
  <si>
    <t>4.4742868</t>
  </si>
  <si>
    <t>49.8800178</t>
  </si>
  <si>
    <t>4.7051304</t>
  </si>
  <si>
    <t>49.8779371</t>
  </si>
  <si>
    <t>4.7054975</t>
  </si>
  <si>
    <t>49.6897626</t>
  </si>
  <si>
    <t>4.8081844</t>
  </si>
  <si>
    <t>49.6959558</t>
  </si>
  <si>
    <t>4.874386</t>
  </si>
  <si>
    <t>49.6729134</t>
  </si>
  <si>
    <t>5.0397971</t>
  </si>
  <si>
    <t>49.673731</t>
  </si>
  <si>
    <t>5.0422341</t>
  </si>
  <si>
    <t>49.5272556</t>
  </si>
  <si>
    <t>4.5812137</t>
  </si>
  <si>
    <t>49.683832</t>
  </si>
  <si>
    <t>4.7535589</t>
  </si>
  <si>
    <t>49.7352542</t>
  </si>
  <si>
    <t>4.6365774</t>
  </si>
  <si>
    <t>49.6965767</t>
  </si>
  <si>
    <t>4.7769085</t>
  </si>
  <si>
    <t>49.6967396</t>
  </si>
  <si>
    <t>4.7753554</t>
  </si>
  <si>
    <t>49.7141347</t>
  </si>
  <si>
    <t>4.9266632</t>
  </si>
  <si>
    <t>49.7009572</t>
  </si>
  <si>
    <t>5.0493441</t>
  </si>
  <si>
    <t>50.1155953</t>
  </si>
  <si>
    <t>4.8590225</t>
  </si>
  <si>
    <t>50.1221276</t>
  </si>
  <si>
    <t>4.859456</t>
  </si>
  <si>
    <t>49.9838738</t>
  </si>
  <si>
    <t>4.6904241</t>
  </si>
  <si>
    <t>49.9913016</t>
  </si>
  <si>
    <t>4.7047708</t>
  </si>
  <si>
    <t>49.7677222</t>
  </si>
  <si>
    <t>4.8178453</t>
  </si>
  <si>
    <t>49.8216041</t>
  </si>
  <si>
    <t>4.8272828</t>
  </si>
  <si>
    <t>50.14679</t>
  </si>
  <si>
    <t>4.8223749</t>
  </si>
  <si>
    <t>50.1377018</t>
  </si>
  <si>
    <t>4.8274141</t>
  </si>
  <si>
    <t>50.1376881</t>
  </si>
  <si>
    <t>4.823619</t>
  </si>
  <si>
    <t>50.1368063</t>
  </si>
  <si>
    <t>4.8334377</t>
  </si>
  <si>
    <t>49.7219946</t>
  </si>
  <si>
    <t>4.9888813</t>
  </si>
  <si>
    <t>49.7119093</t>
  </si>
  <si>
    <t>4.9141285</t>
  </si>
  <si>
    <t>49.3404002</t>
  </si>
  <si>
    <t>4.8667554</t>
  </si>
  <si>
    <t>49.6808402</t>
  </si>
  <si>
    <t>4.6506195</t>
  </si>
  <si>
    <t>49.6596047</t>
  </si>
  <si>
    <t>4.7960284</t>
  </si>
  <si>
    <t>49.6047638</t>
  </si>
  <si>
    <t>4.1362482</t>
  </si>
  <si>
    <t>49.625678</t>
  </si>
  <si>
    <t>4.9619238</t>
  </si>
  <si>
    <t>49.8366786</t>
  </si>
  <si>
    <t>4.5626113</t>
  </si>
  <si>
    <t>50.0199491</t>
  </si>
  <si>
    <t>4.7920508</t>
  </si>
  <si>
    <t>50.0075061</t>
  </si>
  <si>
    <t>4.7025313</t>
  </si>
  <si>
    <t>49.8092477</t>
  </si>
  <si>
    <t>4.6693852</t>
  </si>
  <si>
    <t>49.7359672</t>
  </si>
  <si>
    <t>4.9603295</t>
  </si>
  <si>
    <t>49.6638501</t>
  </si>
  <si>
    <t>4.5562555</t>
  </si>
  <si>
    <t>49.8378899</t>
  </si>
  <si>
    <t>4.7606511</t>
  </si>
  <si>
    <t>49.3975606</t>
  </si>
  <si>
    <t>4.3785078</t>
  </si>
  <si>
    <t>49.7302093</t>
  </si>
  <si>
    <t>4.7154436</t>
  </si>
  <si>
    <t>49.7802862</t>
  </si>
  <si>
    <t>4.7989911</t>
  </si>
  <si>
    <t>49.9125504</t>
  </si>
  <si>
    <t>4.6930849</t>
  </si>
  <si>
    <t>49.6560077</t>
  </si>
  <si>
    <t>4.5397964</t>
  </si>
  <si>
    <t>49.7217616</t>
  </si>
  <si>
    <t>4.7567755</t>
  </si>
  <si>
    <t>49.8843551</t>
  </si>
  <si>
    <t>4.8426573</t>
  </si>
  <si>
    <t>49.8878641</t>
  </si>
  <si>
    <t>4.6237806</t>
  </si>
  <si>
    <t>49.768127</t>
  </si>
  <si>
    <t>4.3432831</t>
  </si>
  <si>
    <t>49.5272737</t>
  </si>
  <si>
    <t>4.4764424</t>
  </si>
  <si>
    <t>49.734895</t>
  </si>
  <si>
    <t>4.7847007</t>
  </si>
  <si>
    <t>49.3551592</t>
  </si>
  <si>
    <t>4.4960775</t>
  </si>
  <si>
    <t>49.5837471</t>
  </si>
  <si>
    <t>5.2665412</t>
  </si>
  <si>
    <t>49.6657431</t>
  </si>
  <si>
    <t>5.2045521</t>
  </si>
  <si>
    <t>49.8667081</t>
  </si>
  <si>
    <t>4.4342855</t>
  </si>
  <si>
    <t>49.6800253</t>
  </si>
  <si>
    <t>5.1557847</t>
  </si>
  <si>
    <t>49.8306043</t>
  </si>
  <si>
    <t>4.6282542</t>
  </si>
  <si>
    <t>49.7763639</t>
  </si>
  <si>
    <t>4.7462953</t>
  </si>
  <si>
    <t>49.8874106</t>
  </si>
  <si>
    <t>4.7364285</t>
  </si>
  <si>
    <t>49.8827685</t>
  </si>
  <si>
    <t>4.7417453</t>
  </si>
  <si>
    <t>49.3121182</t>
  </si>
  <si>
    <t>4.7074374</t>
  </si>
  <si>
    <t>49.6069152</t>
  </si>
  <si>
    <t>5.0727894</t>
  </si>
  <si>
    <t>49.4082648</t>
  </si>
  <si>
    <t>4.309292</t>
  </si>
  <si>
    <t>49.8114139</t>
  </si>
  <si>
    <t>4.7938241</t>
  </si>
  <si>
    <t>49.7412648</t>
  </si>
  <si>
    <t>4.5999604</t>
  </si>
  <si>
    <t>49.6993037</t>
  </si>
  <si>
    <t>4.7914333</t>
  </si>
  <si>
    <t>49.8192058</t>
  </si>
  <si>
    <t>4.7707669</t>
  </si>
  <si>
    <t>49.8169684</t>
  </si>
  <si>
    <t>4.7390768</t>
  </si>
  <si>
    <t>49.8213339</t>
  </si>
  <si>
    <t>4.748323</t>
  </si>
  <si>
    <t>49.817194</t>
  </si>
  <si>
    <t>4.7446106</t>
  </si>
  <si>
    <t>49.5991763</t>
  </si>
  <si>
    <t>4.4243275</t>
  </si>
  <si>
    <t>49.5366036</t>
  </si>
  <si>
    <t>4.4462519</t>
  </si>
  <si>
    <t>49.6694652</t>
  </si>
  <si>
    <t>4.9550194</t>
  </si>
  <si>
    <t>49.3464599</t>
  </si>
  <si>
    <t>4.7752022</t>
  </si>
  <si>
    <t>49.4235074</t>
  </si>
  <si>
    <t>4.0893749</t>
  </si>
  <si>
    <t>49.6490146</t>
  </si>
  <si>
    <t>4.6399382</t>
  </si>
  <si>
    <t>49.6793947</t>
  </si>
  <si>
    <t>5.0812686</t>
  </si>
  <si>
    <t>49.6798822</t>
  </si>
  <si>
    <t>5.0835644</t>
  </si>
  <si>
    <t>49.7525318</t>
  </si>
  <si>
    <t>4.6907146</t>
  </si>
  <si>
    <t>49.6721118</t>
  </si>
  <si>
    <t>5.1740423</t>
  </si>
  <si>
    <t>49.6534241</t>
  </si>
  <si>
    <t>4.5862018</t>
  </si>
  <si>
    <t>50.1119529</t>
  </si>
  <si>
    <t>4.8219095</t>
  </si>
  <si>
    <t>49.6041349</t>
  </si>
  <si>
    <t>4.9582465</t>
  </si>
  <si>
    <t>49.6517384</t>
  </si>
  <si>
    <t>4.994459</t>
  </si>
  <si>
    <t>49.8388726</t>
  </si>
  <si>
    <t>4.6035785</t>
  </si>
  <si>
    <t>49.5079716</t>
  </si>
  <si>
    <t>4.3752067</t>
  </si>
  <si>
    <t>49.5039082</t>
  </si>
  <si>
    <t>4.3611493</t>
  </si>
  <si>
    <t>49.5104059</t>
  </si>
  <si>
    <t>4.369071</t>
  </si>
  <si>
    <t>49.503771</t>
  </si>
  <si>
    <t>4.3645603</t>
  </si>
  <si>
    <t>49.5061258</t>
  </si>
  <si>
    <t>4.3684863</t>
  </si>
  <si>
    <t>49.5139878</t>
  </si>
  <si>
    <t>4.3722615</t>
  </si>
  <si>
    <t>49.9387182</t>
  </si>
  <si>
    <t>4.6285653</t>
  </si>
  <si>
    <t>49.9374466</t>
  </si>
  <si>
    <t>4.6310179</t>
  </si>
  <si>
    <t>49.9305828</t>
  </si>
  <si>
    <t>4.6514621</t>
  </si>
  <si>
    <t>49.9345484</t>
  </si>
  <si>
    <t>4.6412064</t>
  </si>
  <si>
    <t>49.8404502</t>
  </si>
  <si>
    <t>4.5380316</t>
  </si>
  <si>
    <t>49.8402546</t>
  </si>
  <si>
    <t>4.5407892</t>
  </si>
  <si>
    <t>49.6900481</t>
  </si>
  <si>
    <t>4.2492156</t>
  </si>
  <si>
    <t>49.924325</t>
  </si>
  <si>
    <t>4.5220252</t>
  </si>
  <si>
    <t>49.932387</t>
  </si>
  <si>
    <t>4.5400335</t>
  </si>
  <si>
    <t>49.7868897</t>
  </si>
  <si>
    <t>4.4965254</t>
  </si>
  <si>
    <t>49.8077206</t>
  </si>
  <si>
    <t>4.2660902</t>
  </si>
  <si>
    <t>49.5138478</t>
  </si>
  <si>
    <t>4.1252244</t>
  </si>
  <si>
    <t>49.7637748</t>
  </si>
  <si>
    <t>4.7711076</t>
  </si>
  <si>
    <t>49.4554024</t>
  </si>
  <si>
    <t>4.2196277</t>
  </si>
  <si>
    <t>49.5746061</t>
  </si>
  <si>
    <t>4.6161769</t>
  </si>
  <si>
    <t>49.7409497</t>
  </si>
  <si>
    <t>4.9211368</t>
  </si>
  <si>
    <t>49.7367784</t>
  </si>
  <si>
    <t>4.9231975</t>
  </si>
  <si>
    <t>49.5742861</t>
  </si>
  <si>
    <t>4.5026015</t>
  </si>
  <si>
    <t>49.4977528</t>
  </si>
  <si>
    <t>4.3632262</t>
  </si>
  <si>
    <t>49.3589411</t>
  </si>
  <si>
    <t>4.7258027</t>
  </si>
  <si>
    <t>49.8605216</t>
  </si>
  <si>
    <t>4.6549106</t>
  </si>
  <si>
    <t>49.7026241</t>
  </si>
  <si>
    <t>4.9639892</t>
  </si>
  <si>
    <t>49.702564</t>
  </si>
  <si>
    <t>4.9328159</t>
  </si>
  <si>
    <t>49.6958484</t>
  </si>
  <si>
    <t>4.9137471</t>
  </si>
  <si>
    <t>49.6865736</t>
  </si>
  <si>
    <t>4.905957</t>
  </si>
  <si>
    <t>49.7061581</t>
  </si>
  <si>
    <t>4.9389927</t>
  </si>
  <si>
    <t>49.6971317</t>
  </si>
  <si>
    <t>4.9456194</t>
  </si>
  <si>
    <t>49.7042861</t>
  </si>
  <si>
    <t>4.9418501</t>
  </si>
  <si>
    <t>49.7047443</t>
  </si>
  <si>
    <t>4.9456357</t>
  </si>
  <si>
    <t>49.6987598</t>
  </si>
  <si>
    <t>4.9503719</t>
  </si>
  <si>
    <t>49.7034044</t>
  </si>
  <si>
    <t>4.9388663</t>
  </si>
  <si>
    <t>49.693541</t>
  </si>
  <si>
    <t>4.9489857</t>
  </si>
  <si>
    <t>49.6940491</t>
  </si>
  <si>
    <t>4.9366942</t>
  </si>
  <si>
    <t>49.6977084</t>
  </si>
  <si>
    <t>4.4204715</t>
  </si>
  <si>
    <t>49.9047634</t>
  </si>
  <si>
    <t>4.2800383</t>
  </si>
  <si>
    <t>49.440924</t>
  </si>
  <si>
    <t>4.2891964</t>
  </si>
  <si>
    <t>49.8741201</t>
  </si>
  <si>
    <t>4.8058421</t>
  </si>
  <si>
    <t>49.717997</t>
  </si>
  <si>
    <t>4.503328</t>
  </si>
  <si>
    <t>49.7963593</t>
  </si>
  <si>
    <t>4.6359131</t>
  </si>
  <si>
    <t>49.5403089</t>
  </si>
  <si>
    <t>4.6371478</t>
  </si>
  <si>
    <t>49.6293552</t>
  </si>
  <si>
    <t>4.5022653</t>
  </si>
  <si>
    <t>49.7490583</t>
  </si>
  <si>
    <t>4.7519832</t>
  </si>
  <si>
    <t>49.7452607</t>
  </si>
  <si>
    <t>4.7418704</t>
  </si>
  <si>
    <t>49.7422064</t>
  </si>
  <si>
    <t>4.7471112</t>
  </si>
  <si>
    <t>50.081474</t>
  </si>
  <si>
    <t>4.725095</t>
  </si>
  <si>
    <t>50.0836322</t>
  </si>
  <si>
    <t>4.7221247</t>
  </si>
  <si>
    <t>50.075955</t>
  </si>
  <si>
    <t>4.7159738</t>
  </si>
  <si>
    <t>50.0831742</t>
  </si>
  <si>
    <t>4.7304146</t>
  </si>
  <si>
    <t>50.0656296</t>
  </si>
  <si>
    <t>4.7272353</t>
  </si>
  <si>
    <t>49.7348326</t>
  </si>
  <si>
    <t>4.8257232</t>
  </si>
  <si>
    <t>49.398119</t>
  </si>
  <si>
    <t>4.6970917</t>
  </si>
  <si>
    <t>49.3967872</t>
  </si>
  <si>
    <t>4.7023636</t>
  </si>
  <si>
    <t>49.3968308</t>
  </si>
  <si>
    <t>4.7038596</t>
  </si>
  <si>
    <t>49.7364038</t>
  </si>
  <si>
    <t>4.8584564</t>
  </si>
  <si>
    <t>49.73737</t>
  </si>
  <si>
    <t>4.8545033</t>
  </si>
  <si>
    <t>49.7392766</t>
  </si>
  <si>
    <t>4.8524659</t>
  </si>
  <si>
    <t>49.7355601</t>
  </si>
  <si>
    <t>4.8568491</t>
  </si>
  <si>
    <t>49.7697536</t>
  </si>
  <si>
    <t>4.6809345</t>
  </si>
  <si>
    <t>49.7788911</t>
  </si>
  <si>
    <t>4.6918611</t>
  </si>
  <si>
    <t>49.6310839</t>
  </si>
  <si>
    <t>4.3543089</t>
  </si>
  <si>
    <t>48.2529213</t>
  </si>
  <si>
    <t>4.6816186</t>
  </si>
  <si>
    <t>48.288137</t>
  </si>
  <si>
    <t>3.7080427</t>
  </si>
  <si>
    <t>48.1578803</t>
  </si>
  <si>
    <t>3.7093485</t>
  </si>
  <si>
    <t>48.218053</t>
  </si>
  <si>
    <t>3.728601</t>
  </si>
  <si>
    <t>48.2192229</t>
  </si>
  <si>
    <t>3.7269852</t>
  </si>
  <si>
    <t>48.5860734</t>
  </si>
  <si>
    <t>4.1075488</t>
  </si>
  <si>
    <t>48.2951619</t>
  </si>
  <si>
    <t>4.5161527</t>
  </si>
  <si>
    <t>48.5349928</t>
  </si>
  <si>
    <t>4.136538</t>
  </si>
  <si>
    <t>48.5353402</t>
  </si>
  <si>
    <t>4.1343577</t>
  </si>
  <si>
    <t>48.2686893</t>
  </si>
  <si>
    <t>4.7518079</t>
  </si>
  <si>
    <t>48.2682872</t>
  </si>
  <si>
    <t>4.6485726</t>
  </si>
  <si>
    <t>48.1007182</t>
  </si>
  <si>
    <t>3.919862</t>
  </si>
  <si>
    <t>48.4240224</t>
  </si>
  <si>
    <t>3.5690359</t>
  </si>
  <si>
    <t>47.9936184</t>
  </si>
  <si>
    <t>4.2963024</t>
  </si>
  <si>
    <t>48.3368932</t>
  </si>
  <si>
    <t>4.0322749</t>
  </si>
  <si>
    <t>48.5578547</t>
  </si>
  <si>
    <t>3.5768485</t>
  </si>
  <si>
    <t>48.2345197</t>
  </si>
  <si>
    <t>4.7087839</t>
  </si>
  <si>
    <t>48.2376919</t>
  </si>
  <si>
    <t>4.7008762</t>
  </si>
  <si>
    <t>48.2331978</t>
  </si>
  <si>
    <t>4.7101421</t>
  </si>
  <si>
    <t>48.2339681</t>
  </si>
  <si>
    <t>4.7089641</t>
  </si>
  <si>
    <t>48.1105198</t>
  </si>
  <si>
    <t>4.376016</t>
  </si>
  <si>
    <t>48.1128848</t>
  </si>
  <si>
    <t>4.3793419</t>
  </si>
  <si>
    <t>48.1133998</t>
  </si>
  <si>
    <t>4.3793284</t>
  </si>
  <si>
    <t>48.1101818</t>
  </si>
  <si>
    <t>4.3763727</t>
  </si>
  <si>
    <t>48.1963006</t>
  </si>
  <si>
    <t>4.7776763</t>
  </si>
  <si>
    <t>48.1990763</t>
  </si>
  <si>
    <t>4.7752847</t>
  </si>
  <si>
    <t>48.1860081</t>
  </si>
  <si>
    <t>4.6672411</t>
  </si>
  <si>
    <t>48.1845606</t>
  </si>
  <si>
    <t>4.4652351</t>
  </si>
  <si>
    <t>48.3882418</t>
  </si>
  <si>
    <t>4.4579432</t>
  </si>
  <si>
    <t>48.2824462</t>
  </si>
  <si>
    <t>4.6017866</t>
  </si>
  <si>
    <t>48.1935939</t>
  </si>
  <si>
    <t>3.9947451</t>
  </si>
  <si>
    <t>48.3118051</t>
  </si>
  <si>
    <t>4.1800954</t>
  </si>
  <si>
    <t>48.2566716</t>
  </si>
  <si>
    <t>4.0933643</t>
  </si>
  <si>
    <t>48.2567121</t>
  </si>
  <si>
    <t>4.0939513</t>
  </si>
  <si>
    <t>48.3599564</t>
  </si>
  <si>
    <t>4.3996797</t>
  </si>
  <si>
    <t>48.2091947</t>
  </si>
  <si>
    <t>4.3545669</t>
  </si>
  <si>
    <t>48.3873081</t>
  </si>
  <si>
    <t>4.5283525</t>
  </si>
  <si>
    <t>48.2355644</t>
  </si>
  <si>
    <t>4.1101006</t>
  </si>
  <si>
    <t>48.118349</t>
  </si>
  <si>
    <t>3.9704136</t>
  </si>
  <si>
    <t>48.0562137</t>
  </si>
  <si>
    <t>4.1377072</t>
  </si>
  <si>
    <t>48.0561262</t>
  </si>
  <si>
    <t>4.138202</t>
  </si>
  <si>
    <t>48.1650187</t>
  </si>
  <si>
    <t>4.2389289</t>
  </si>
  <si>
    <t>48.4089786</t>
  </si>
  <si>
    <t>4.1721127</t>
  </si>
  <si>
    <t>48.4104569</t>
  </si>
  <si>
    <t>4.1684602</t>
  </si>
  <si>
    <t>48.5519739</t>
  </si>
  <si>
    <t>3.9452324</t>
  </si>
  <si>
    <t>48.4169876</t>
  </si>
  <si>
    <t>3.9744021</t>
  </si>
  <si>
    <t>48.5084748</t>
  </si>
  <si>
    <t>4.5732935</t>
  </si>
  <si>
    <t>48.229698</t>
  </si>
  <si>
    <t>3.8426366</t>
  </si>
  <si>
    <t>48.1300701</t>
  </si>
  <si>
    <t>4.4905746</t>
  </si>
  <si>
    <t>47.9762027</t>
  </si>
  <si>
    <t>4.1074092</t>
  </si>
  <si>
    <t>48.0260654</t>
  </si>
  <si>
    <t>3.9124129</t>
  </si>
  <si>
    <t>48.2090093</t>
  </si>
  <si>
    <t>4.1914914</t>
  </si>
  <si>
    <t>48.2640985</t>
  </si>
  <si>
    <t>4.789611</t>
  </si>
  <si>
    <t>48.2686672</t>
  </si>
  <si>
    <t>4.2375586</t>
  </si>
  <si>
    <t>48.2072799</t>
  </si>
  <si>
    <t>4.6504839</t>
  </si>
  <si>
    <t>48.5165648</t>
  </si>
  <si>
    <t>3.6427029</t>
  </si>
  <si>
    <t>48.3312608</t>
  </si>
  <si>
    <t>4.1267028</t>
  </si>
  <si>
    <t>48.3329669</t>
  </si>
  <si>
    <t>4.1293425</t>
  </si>
  <si>
    <t>48.0163234</t>
  </si>
  <si>
    <t>4.103439</t>
  </si>
  <si>
    <t>48.3505492</t>
  </si>
  <si>
    <t>4.5323989</t>
  </si>
  <si>
    <t>48.3267156</t>
  </si>
  <si>
    <t>3.8269296</t>
  </si>
  <si>
    <t>48.5104397</t>
  </si>
  <si>
    <t>4.4335025</t>
  </si>
  <si>
    <t>48.4739713</t>
  </si>
  <si>
    <t>3.9414466</t>
  </si>
  <si>
    <t>48.0439533</t>
  </si>
  <si>
    <t>3.9132714</t>
  </si>
  <si>
    <t>48.0448996</t>
  </si>
  <si>
    <t>3.9142581</t>
  </si>
  <si>
    <t>48.0585132</t>
  </si>
  <si>
    <t>4.5386026</t>
  </si>
  <si>
    <t>48.2656034</t>
  </si>
  <si>
    <t>3.8096425</t>
  </si>
  <si>
    <t>47.9566127</t>
  </si>
  <si>
    <t>4.1309721</t>
  </si>
  <si>
    <t>48.3392009</t>
  </si>
  <si>
    <t>3.7239497</t>
  </si>
  <si>
    <t>48.4238693</t>
  </si>
  <si>
    <t>3.9098494</t>
  </si>
  <si>
    <t>48.465108</t>
  </si>
  <si>
    <t>3.5085274</t>
  </si>
  <si>
    <t>48.2755876</t>
  </si>
  <si>
    <t>3.8723954</t>
  </si>
  <si>
    <t>48.1539207</t>
  </si>
  <si>
    <t>4.2667345</t>
  </si>
  <si>
    <t>48.4833959</t>
  </si>
  <si>
    <t>3.6738544</t>
  </si>
  <si>
    <t>48.029121</t>
  </si>
  <si>
    <t>4.4297386</t>
  </si>
  <si>
    <t>48.6231529</t>
  </si>
  <si>
    <t>4.1139565</t>
  </si>
  <si>
    <t>48.2121499</t>
  </si>
  <si>
    <t>4.1240924</t>
  </si>
  <si>
    <t>48.5022331</t>
  </si>
  <si>
    <t>4.3895894</t>
  </si>
  <si>
    <t>48.2598739</t>
  </si>
  <si>
    <t>4.6460305</t>
  </si>
  <si>
    <t>48.2969129</t>
  </si>
  <si>
    <t>4.5777048</t>
  </si>
  <si>
    <t>48.1298434</t>
  </si>
  <si>
    <t>4.0384703</t>
  </si>
  <si>
    <t>48.3096407</t>
  </si>
  <si>
    <t>4.041586</t>
  </si>
  <si>
    <t>48.3085643</t>
  </si>
  <si>
    <t>4.0382399</t>
  </si>
  <si>
    <t>48.3134708</t>
  </si>
  <si>
    <t>4.0440723</t>
  </si>
  <si>
    <t>48.3055059</t>
  </si>
  <si>
    <t>4.0353594</t>
  </si>
  <si>
    <t>48.305788</t>
  </si>
  <si>
    <t>4.0288046</t>
  </si>
  <si>
    <t>48.3064683</t>
  </si>
  <si>
    <t>4.0304486</t>
  </si>
  <si>
    <t>48.3137929</t>
  </si>
  <si>
    <t>4.0527134</t>
  </si>
  <si>
    <t>48.3210056</t>
  </si>
  <si>
    <t>4.0558527</t>
  </si>
  <si>
    <t>48.3107136</t>
  </si>
  <si>
    <t>4.0452236</t>
  </si>
  <si>
    <t>48.3872337</t>
  </si>
  <si>
    <t>3.4336942</t>
  </si>
  <si>
    <t>48.07287</t>
  </si>
  <si>
    <t>4.4738929</t>
  </si>
  <si>
    <t>48.2869093</t>
  </si>
  <si>
    <t>4.0265067</t>
  </si>
  <si>
    <t>48.2873263</t>
  </si>
  <si>
    <t>4.0290536</t>
  </si>
  <si>
    <t>48.5423279</t>
  </si>
  <si>
    <t>3.5006005</t>
  </si>
  <si>
    <t>48.2974087</t>
  </si>
  <si>
    <t>4.2119701</t>
  </si>
  <si>
    <t>48.325209</t>
  </si>
  <si>
    <t>4.0861373</t>
  </si>
  <si>
    <t>48.3248509</t>
  </si>
  <si>
    <t>4.0851639</t>
  </si>
  <si>
    <t>48.24014</t>
  </si>
  <si>
    <t>4.3892857</t>
  </si>
  <si>
    <t>48.5115855</t>
  </si>
  <si>
    <t>3.4359365</t>
  </si>
  <si>
    <t>48.1842771</t>
  </si>
  <si>
    <t>4.124449</t>
  </si>
  <si>
    <t>48.4640618</t>
  </si>
  <si>
    <t>4.0176143</t>
  </si>
  <si>
    <t>48.4297153</t>
  </si>
  <si>
    <t>4.4191751</t>
  </si>
  <si>
    <t>48.3039703</t>
  </si>
  <si>
    <t>4.0360386</t>
  </si>
  <si>
    <t>47.992069</t>
  </si>
  <si>
    <t>4.3635331</t>
  </si>
  <si>
    <t>48.5702031</t>
  </si>
  <si>
    <t>4.2448691</t>
  </si>
  <si>
    <t>47.9510963</t>
  </si>
  <si>
    <t>3.9657044</t>
  </si>
  <si>
    <t>48.4306407</t>
  </si>
  <si>
    <t>4.2880675</t>
  </si>
  <si>
    <t>48.2576309</t>
  </si>
  <si>
    <t>4.2678354</t>
  </si>
  <si>
    <t>48.2537291</t>
  </si>
  <si>
    <t>4.2684167</t>
  </si>
  <si>
    <t>48.3813588</t>
  </si>
  <si>
    <t>4.196133</t>
  </si>
  <si>
    <t>48.2928427</t>
  </si>
  <si>
    <t>3.9147251</t>
  </si>
  <si>
    <t>48.1673648</t>
  </si>
  <si>
    <t>4.415253</t>
  </si>
  <si>
    <t>48.6704004</t>
  </si>
  <si>
    <t>4.1953997</t>
  </si>
  <si>
    <t>48.5075674</t>
  </si>
  <si>
    <t>3.787885</t>
  </si>
  <si>
    <t>48.4375532</t>
  </si>
  <si>
    <t>4.585482</t>
  </si>
  <si>
    <t>48.3479966</t>
  </si>
  <si>
    <t>3.6370514</t>
  </si>
  <si>
    <t>48.4031381</t>
  </si>
  <si>
    <t>3.7362854</t>
  </si>
  <si>
    <t>48.4018653</t>
  </si>
  <si>
    <t>3.7359622</t>
  </si>
  <si>
    <t>48.1847362</t>
  </si>
  <si>
    <t>4.3475202</t>
  </si>
  <si>
    <t>48.3723388</t>
  </si>
  <si>
    <t>4.4774477</t>
  </si>
  <si>
    <t>48.3860165</t>
  </si>
  <si>
    <t>4.0070889</t>
  </si>
  <si>
    <t>48.5095709</t>
  </si>
  <si>
    <t>3.8904427</t>
  </si>
  <si>
    <t>48.5092938</t>
  </si>
  <si>
    <t>3.8886426</t>
  </si>
  <si>
    <t>48.4842778</t>
  </si>
  <si>
    <t>3.8808274</t>
  </si>
  <si>
    <t>48.2502069</t>
  </si>
  <si>
    <t>4.3376648</t>
  </si>
  <si>
    <t>48.3383932</t>
  </si>
  <si>
    <t>4.2161542</t>
  </si>
  <si>
    <t>48.202406</t>
  </si>
  <si>
    <t>4.6236374</t>
  </si>
  <si>
    <t>48.2522988</t>
  </si>
  <si>
    <t>4.1941525</t>
  </si>
  <si>
    <t>48.3052732</t>
  </si>
  <si>
    <t>3.9571786</t>
  </si>
  <si>
    <t>48.2306923</t>
  </si>
  <si>
    <t>4.3083598</t>
  </si>
  <si>
    <t>48.2616426</t>
  </si>
  <si>
    <t>4.6641395</t>
  </si>
  <si>
    <t>48.1033876</t>
  </si>
  <si>
    <t>3.9464371</t>
  </si>
  <si>
    <t>48.2255137</t>
  </si>
  <si>
    <t>4.2946856</t>
  </si>
  <si>
    <t>48.448926</t>
  </si>
  <si>
    <t>4.1257455</t>
  </si>
  <si>
    <t>48.3785311</t>
  </si>
  <si>
    <t>4.6202777</t>
  </si>
  <si>
    <t>48.2151789</t>
  </si>
  <si>
    <t>4.0938025</t>
  </si>
  <si>
    <t>47.9779942</t>
  </si>
  <si>
    <t>4.4978564</t>
  </si>
  <si>
    <t>48.2562227</t>
  </si>
  <si>
    <t>3.7777786</t>
  </si>
  <si>
    <t>48.4946063</t>
  </si>
  <si>
    <t>3.500772</t>
  </si>
  <si>
    <t>48.4953337</t>
  </si>
  <si>
    <t>3.5068143</t>
  </si>
  <si>
    <t>48.4882008</t>
  </si>
  <si>
    <t>3.5097214</t>
  </si>
  <si>
    <t>48.4966736</t>
  </si>
  <si>
    <t>3.5119559</t>
  </si>
  <si>
    <t>48.3900854</t>
  </si>
  <si>
    <t>4.2779956</t>
  </si>
  <si>
    <t>48.4623519</t>
  </si>
  <si>
    <t>3.7713365</t>
  </si>
  <si>
    <t>48.4342461</t>
  </si>
  <si>
    <t>3.7354964</t>
  </si>
  <si>
    <t>48.4856316</t>
  </si>
  <si>
    <t>3.731473</t>
  </si>
  <si>
    <t>48.3798594</t>
  </si>
  <si>
    <t>3.9786522</t>
  </si>
  <si>
    <t>48.381141</t>
  </si>
  <si>
    <t>3.9794797</t>
  </si>
  <si>
    <t>48.3588412</t>
  </si>
  <si>
    <t>4.3295601</t>
  </si>
  <si>
    <t>48.362676</t>
  </si>
  <si>
    <t>4.3332542</t>
  </si>
  <si>
    <t>48.573181</t>
  </si>
  <si>
    <t>3.9603274</t>
  </si>
  <si>
    <t>48.0726744</t>
  </si>
  <si>
    <t>4.3754535</t>
  </si>
  <si>
    <t>48.31723</t>
  </si>
  <si>
    <t>4.1002241</t>
  </si>
  <si>
    <t>48.3174317</t>
  </si>
  <si>
    <t>4.1000179</t>
  </si>
  <si>
    <t>48.5164511</t>
  </si>
  <si>
    <t>3.5974384</t>
  </si>
  <si>
    <t>48.5421698</t>
  </si>
  <si>
    <t>4.0650644</t>
  </si>
  <si>
    <t>48.3681123</t>
  </si>
  <si>
    <t>3.7713767</t>
  </si>
  <si>
    <t>48.3596144</t>
  </si>
  <si>
    <t>4.5048759</t>
  </si>
  <si>
    <t>48.5169343</t>
  </si>
  <si>
    <t>4.3036206</t>
  </si>
  <si>
    <t>48.5477817</t>
  </si>
  <si>
    <t>4.0002169</t>
  </si>
  <si>
    <t>48.4446877</t>
  </si>
  <si>
    <t>3.9577268</t>
  </si>
  <si>
    <t>48.5158549</t>
  </si>
  <si>
    <t>3.7234964</t>
  </si>
  <si>
    <t>48.5149854</t>
  </si>
  <si>
    <t>3.72224</t>
  </si>
  <si>
    <t>48.5069533</t>
  </si>
  <si>
    <t>3.7300807</t>
  </si>
  <si>
    <t>48.5224383</t>
  </si>
  <si>
    <t>3.7094677</t>
  </si>
  <si>
    <t>48.5123849</t>
  </si>
  <si>
    <t>3.7364144</t>
  </si>
  <si>
    <t>48.5069824</t>
  </si>
  <si>
    <t>3.7432365</t>
  </si>
  <si>
    <t>48.5177433</t>
  </si>
  <si>
    <t>3.7317109</t>
  </si>
  <si>
    <t>48.5120313</t>
  </si>
  <si>
    <t>3.719968</t>
  </si>
  <si>
    <t>48.506699</t>
  </si>
  <si>
    <t>3.7156884</t>
  </si>
  <si>
    <t>48.2561523</t>
  </si>
  <si>
    <t>4.0645846</t>
  </si>
  <si>
    <t>48.3464168</t>
  </si>
  <si>
    <t>4.2634368</t>
  </si>
  <si>
    <t>48.1413144</t>
  </si>
  <si>
    <t>4.215234</t>
  </si>
  <si>
    <t>48.2749137</t>
  </si>
  <si>
    <t>4.1792897</t>
  </si>
  <si>
    <t>48.2798333</t>
  </si>
  <si>
    <t>4.0633644</t>
  </si>
  <si>
    <t>48.2817213</t>
  </si>
  <si>
    <t>4.0603409</t>
  </si>
  <si>
    <t>48.2812813</t>
  </si>
  <si>
    <t>4.061544</t>
  </si>
  <si>
    <t>48.2859613</t>
  </si>
  <si>
    <t>4.0634449</t>
  </si>
  <si>
    <t>48.2848222</t>
  </si>
  <si>
    <t>4.0506476</t>
  </si>
  <si>
    <t>48.476137</t>
  </si>
  <si>
    <t>3.5577278</t>
  </si>
  <si>
    <t>48.2348576</t>
  </si>
  <si>
    <t>3.6728046</t>
  </si>
  <si>
    <t>48.3462509</t>
  </si>
  <si>
    <t>4.0600845</t>
  </si>
  <si>
    <t>48.2945601</t>
  </si>
  <si>
    <t>4.0539661</t>
  </si>
  <si>
    <t>48.2939197</t>
  </si>
  <si>
    <t>4.0378502</t>
  </si>
  <si>
    <t>48.2978428</t>
  </si>
  <si>
    <t>4.0402213</t>
  </si>
  <si>
    <t>48.2945593</t>
  </si>
  <si>
    <t>4.050928</t>
  </si>
  <si>
    <t>48.2936357</t>
  </si>
  <si>
    <t>4.0573255</t>
  </si>
  <si>
    <t>48.2534279</t>
  </si>
  <si>
    <t>4.0279393</t>
  </si>
  <si>
    <t>48.5150446</t>
  </si>
  <si>
    <t>3.661549</t>
  </si>
  <si>
    <t>48.1704844</t>
  </si>
  <si>
    <t>4.0483824</t>
  </si>
  <si>
    <t>48.2727882</t>
  </si>
  <si>
    <t>4.0968109</t>
  </si>
  <si>
    <t>48.2757411</t>
  </si>
  <si>
    <t>4.0910127</t>
  </si>
  <si>
    <t>48.2731884</t>
  </si>
  <si>
    <t>4.0981928</t>
  </si>
  <si>
    <t>48.2360739</t>
  </si>
  <si>
    <t>4.0784034</t>
  </si>
  <si>
    <t>48.357739</t>
  </si>
  <si>
    <t>3.7047104</t>
  </si>
  <si>
    <t>48.3216823</t>
  </si>
  <si>
    <t>3.9441042</t>
  </si>
  <si>
    <t>48.3625217</t>
  </si>
  <si>
    <t>4.0041764</t>
  </si>
  <si>
    <t>48.1729362</t>
  </si>
  <si>
    <t>3.8019097</t>
  </si>
  <si>
    <t>48.4404909</t>
  </si>
  <si>
    <t>3.6815197</t>
  </si>
  <si>
    <t>48.4436923</t>
  </si>
  <si>
    <t>3.9238343</t>
  </si>
  <si>
    <t>48.2997722</t>
  </si>
  <si>
    <t>4.118434</t>
  </si>
  <si>
    <t>48.2974213</t>
  </si>
  <si>
    <t>4.1194413</t>
  </si>
  <si>
    <t>48.3029387</t>
  </si>
  <si>
    <t>4.1095378</t>
  </si>
  <si>
    <t>48.1722682</t>
  </si>
  <si>
    <t>4.2171517</t>
  </si>
  <si>
    <t>48.121023</t>
  </si>
  <si>
    <t>3.9976496</t>
  </si>
  <si>
    <t>48.2273891</t>
  </si>
  <si>
    <t>4.0414112</t>
  </si>
  <si>
    <t>48.2060322</t>
  </si>
  <si>
    <t>4.1385995</t>
  </si>
  <si>
    <t>48.4069534</t>
  </si>
  <si>
    <t>3.9510706</t>
  </si>
  <si>
    <t>48.6793237</t>
  </si>
  <si>
    <t>4.0878698</t>
  </si>
  <si>
    <t>48.3740864</t>
  </si>
  <si>
    <t>4.7348412</t>
  </si>
  <si>
    <t>48.291142</t>
  </si>
  <si>
    <t>4.1757924</t>
  </si>
  <si>
    <t>48.53353</t>
  </si>
  <si>
    <t>4.1742125</t>
  </si>
  <si>
    <t>48.2747364</t>
  </si>
  <si>
    <t>3.9759319</t>
  </si>
  <si>
    <t>48.4158986</t>
  </si>
  <si>
    <t>3.438969</t>
  </si>
  <si>
    <t>48.3017961</t>
  </si>
  <si>
    <t>4.5886482</t>
  </si>
  <si>
    <t>48.2831906</t>
  </si>
  <si>
    <t>4.0758017</t>
  </si>
  <si>
    <t>48.2940728</t>
  </si>
  <si>
    <t>4.0724505</t>
  </si>
  <si>
    <t>48.2985397</t>
  </si>
  <si>
    <t>4.0917127</t>
  </si>
  <si>
    <t>48.2755783</t>
  </si>
  <si>
    <t>4.0809061</t>
  </si>
  <si>
    <t>48.2746038</t>
  </si>
  <si>
    <t>4.0798266</t>
  </si>
  <si>
    <t>48.304477</t>
  </si>
  <si>
    <t>4.0527444</t>
  </si>
  <si>
    <t>48.2996478</t>
  </si>
  <si>
    <t>4.0695984</t>
  </si>
  <si>
    <t>48.3034618</t>
  </si>
  <si>
    <t>4.0585221</t>
  </si>
  <si>
    <t>48.3020588</t>
  </si>
  <si>
    <t>4.0581379</t>
  </si>
  <si>
    <t>48.3012444</t>
  </si>
  <si>
    <t>4.0778885</t>
  </si>
  <si>
    <t>48.3003319</t>
  </si>
  <si>
    <t>4.0787869</t>
  </si>
  <si>
    <t>48.2941216</t>
  </si>
  <si>
    <t>4.0698408</t>
  </si>
  <si>
    <t>48.295543</t>
  </si>
  <si>
    <t>4.0794858</t>
  </si>
  <si>
    <t>48.2836649</t>
  </si>
  <si>
    <t>4.0818095</t>
  </si>
  <si>
    <t>48.3040996</t>
  </si>
  <si>
    <t>4.0868255</t>
  </si>
  <si>
    <t>48.3040184</t>
  </si>
  <si>
    <t>4.0873391</t>
  </si>
  <si>
    <t>48.3051133</t>
  </si>
  <si>
    <t>4.0604853</t>
  </si>
  <si>
    <t>48.2917243</t>
  </si>
  <si>
    <t>4.0824266</t>
  </si>
  <si>
    <t>48.2908534</t>
  </si>
  <si>
    <t>4.0939616</t>
  </si>
  <si>
    <t>48.2917722</t>
  </si>
  <si>
    <t>4.0943407</t>
  </si>
  <si>
    <t>48.2702573</t>
  </si>
  <si>
    <t>4.0804466</t>
  </si>
  <si>
    <t>48.3038042</t>
  </si>
  <si>
    <t>4.0513957</t>
  </si>
  <si>
    <t>48.3065734</t>
  </si>
  <si>
    <t>4.0660299</t>
  </si>
  <si>
    <t>48.2915544</t>
  </si>
  <si>
    <t>4.0779788</t>
  </si>
  <si>
    <t>48.3044566</t>
  </si>
  <si>
    <t>4.0656768</t>
  </si>
  <si>
    <t>48.2977496</t>
  </si>
  <si>
    <t>4.0656571</t>
  </si>
  <si>
    <t>48.3037589</t>
  </si>
  <si>
    <t>4.0768543</t>
  </si>
  <si>
    <t>48.2969469</t>
  </si>
  <si>
    <t>4.0704551</t>
  </si>
  <si>
    <t>48.307668</t>
  </si>
  <si>
    <t>4.0757256</t>
  </si>
  <si>
    <t>48.2984773</t>
  </si>
  <si>
    <t>4.0910654</t>
  </si>
  <si>
    <t>48.2998418</t>
  </si>
  <si>
    <t>4.0694391</t>
  </si>
  <si>
    <t>48.3095371</t>
  </si>
  <si>
    <t>4.0667589</t>
  </si>
  <si>
    <t>48.3151228</t>
  </si>
  <si>
    <t>4.0747461</t>
  </si>
  <si>
    <t>48.2873977</t>
  </si>
  <si>
    <t>4.0838371</t>
  </si>
  <si>
    <t>48.2869557</t>
  </si>
  <si>
    <t>4.0774533</t>
  </si>
  <si>
    <t>48.4701484</t>
  </si>
  <si>
    <t>3.899932</t>
  </si>
  <si>
    <t>48.0274966</t>
  </si>
  <si>
    <t>4.0176441</t>
  </si>
  <si>
    <t>48.2227757</t>
  </si>
  <si>
    <t>3.9218068</t>
  </si>
  <si>
    <t>48.1772257</t>
  </si>
  <si>
    <t>4.1899818</t>
  </si>
  <si>
    <t>48.2365586</t>
  </si>
  <si>
    <t>4.4670891</t>
  </si>
  <si>
    <t>48.2385266</t>
  </si>
  <si>
    <t>4.4694906</t>
  </si>
  <si>
    <t>48.2377816</t>
  </si>
  <si>
    <t>4.4766985</t>
  </si>
  <si>
    <t>48.2313624</t>
  </si>
  <si>
    <t>4.1474726</t>
  </si>
  <si>
    <t>48.3105481</t>
  </si>
  <si>
    <t>4.1437859</t>
  </si>
  <si>
    <t>48.199403</t>
  </si>
  <si>
    <t>4.0872892</t>
  </si>
  <si>
    <t>48.1791203</t>
  </si>
  <si>
    <t>4.2259239</t>
  </si>
  <si>
    <t>48.5908563</t>
  </si>
  <si>
    <t>3.5558047</t>
  </si>
  <si>
    <t>48.5909211</t>
  </si>
  <si>
    <t>3.5561823</t>
  </si>
  <si>
    <t>48.1167217</t>
  </si>
  <si>
    <t>4.7881784</t>
  </si>
  <si>
    <t>48.1445446</t>
  </si>
  <si>
    <t>4.783711</t>
  </si>
  <si>
    <t>48.198773</t>
  </si>
  <si>
    <t>4.3818056</t>
  </si>
  <si>
    <t>48.1427602</t>
  </si>
  <si>
    <t>4.3031235</t>
  </si>
  <si>
    <t>49.0784446</t>
  </si>
  <si>
    <t>4.1770742</t>
  </si>
  <si>
    <t>49.0782381</t>
  </si>
  <si>
    <t>4.1769491</t>
  </si>
  <si>
    <t>48.5851609</t>
  </si>
  <si>
    <t>3.8099951</t>
  </si>
  <si>
    <t>48.5848544</t>
  </si>
  <si>
    <t>3.8102276</t>
  </si>
  <si>
    <t>49.0156337</t>
  </si>
  <si>
    <t>4.1306942</t>
  </si>
  <si>
    <t>49.3853833</t>
  </si>
  <si>
    <t>4.0646481</t>
  </si>
  <si>
    <t>49.0347829</t>
  </si>
  <si>
    <t>4.6991469</t>
  </si>
  <si>
    <t>49.0686834</t>
  </si>
  <si>
    <t>4.0457171</t>
  </si>
  <si>
    <t>48.9704363</t>
  </si>
  <si>
    <t>4.0110826</t>
  </si>
  <si>
    <t>48.9706713</t>
  </si>
  <si>
    <t>4.0110503</t>
  </si>
  <si>
    <t>49.0522544</t>
  </si>
  <si>
    <t>4.0048453</t>
  </si>
  <si>
    <t>49.0534412</t>
  </si>
  <si>
    <t>4.0028215</t>
  </si>
  <si>
    <t>49.0533813</t>
  </si>
  <si>
    <t>4.0059015</t>
  </si>
  <si>
    <t>49.0462655</t>
  </si>
  <si>
    <t>4.0376375</t>
  </si>
  <si>
    <t>49.0482673</t>
  </si>
  <si>
    <t>4.0288469</t>
  </si>
  <si>
    <t>48.8017618</t>
  </si>
  <si>
    <t>3.9258661</t>
  </si>
  <si>
    <t>48.6574402</t>
  </si>
  <si>
    <t>3.6968005</t>
  </si>
  <si>
    <t>49.3610984</t>
  </si>
  <si>
    <t>4.1677406</t>
  </si>
  <si>
    <t>49.359935</t>
  </si>
  <si>
    <t>4.1658892</t>
  </si>
  <si>
    <t>49.1751592</t>
  </si>
  <si>
    <t>4.1880394</t>
  </si>
  <si>
    <t>49.2468442</t>
  </si>
  <si>
    <t>4.2158035</t>
  </si>
  <si>
    <t>48.8773218</t>
  </si>
  <si>
    <t>4.0025934</t>
  </si>
  <si>
    <t>48.8794659</t>
  </si>
  <si>
    <t>4.0044197</t>
  </si>
  <si>
    <t>49.2710656</t>
  </si>
  <si>
    <t>4.150695</t>
  </si>
  <si>
    <t>49.290522</t>
  </si>
  <si>
    <t>4.3695998</t>
  </si>
  <si>
    <t>49.2696323</t>
  </si>
  <si>
    <t>4.0487107</t>
  </si>
  <si>
    <t>49.2828276</t>
  </si>
  <si>
    <t>4.0522067</t>
  </si>
  <si>
    <t>49.2819753</t>
  </si>
  <si>
    <t>4.0504564</t>
  </si>
  <si>
    <t>49.2713204</t>
  </si>
  <si>
    <t>4.0512318</t>
  </si>
  <si>
    <t>49.2238493</t>
  </si>
  <si>
    <t>3.9849783</t>
  </si>
  <si>
    <t>49.0931279</t>
  </si>
  <si>
    <t>3.7881703</t>
  </si>
  <si>
    <t>49.3702336</t>
  </si>
  <si>
    <t>4.1476604</t>
  </si>
  <si>
    <t>49.3480336</t>
  </si>
  <si>
    <t>4.0679048</t>
  </si>
  <si>
    <t>49.060157</t>
  </si>
  <si>
    <t>3.8410457</t>
  </si>
  <si>
    <t>49.0603369</t>
  </si>
  <si>
    <t>3.8407859</t>
  </si>
  <si>
    <t>49.0851632</t>
  </si>
  <si>
    <t>4.3484955</t>
  </si>
  <si>
    <t>49.0787671</t>
  </si>
  <si>
    <t>4.1510224</t>
  </si>
  <si>
    <t>49.3399651</t>
  </si>
  <si>
    <t>4.023786</t>
  </si>
  <si>
    <t>48.7871506</t>
  </si>
  <si>
    <t>3.8775946</t>
  </si>
  <si>
    <t>48.8034173</t>
  </si>
  <si>
    <t>4.2598877</t>
  </si>
  <si>
    <t>49.3043838</t>
  </si>
  <si>
    <t>4.1527849</t>
  </si>
  <si>
    <t>49.2627561</t>
  </si>
  <si>
    <t>4.0981625</t>
  </si>
  <si>
    <t>48.9017756</t>
  </si>
  <si>
    <t>4.1058861</t>
  </si>
  <si>
    <t>48.9698667</t>
  </si>
  <si>
    <t>4.3604094</t>
  </si>
  <si>
    <t>48.949945</t>
  </si>
  <si>
    <t>4.3399405</t>
  </si>
  <si>
    <t>48.96464</t>
  </si>
  <si>
    <t>4.3574342</t>
  </si>
  <si>
    <t>48.9645207</t>
  </si>
  <si>
    <t>4.3572508</t>
  </si>
  <si>
    <t>48.9440018</t>
  </si>
  <si>
    <t>4.3699458</t>
  </si>
  <si>
    <t>48.9543235</t>
  </si>
  <si>
    <t>4.3460936</t>
  </si>
  <si>
    <t>48.9531298</t>
  </si>
  <si>
    <t>4.3466718</t>
  </si>
  <si>
    <t>48.9702117</t>
  </si>
  <si>
    <t>4.3575838</t>
  </si>
  <si>
    <t>48.9536676</t>
  </si>
  <si>
    <t>4.3551362</t>
  </si>
  <si>
    <t>48.9497953</t>
  </si>
  <si>
    <t>4.3401374</t>
  </si>
  <si>
    <t>48.958838</t>
  </si>
  <si>
    <t>4.3595895</t>
  </si>
  <si>
    <t>48.961266</t>
  </si>
  <si>
    <t>4.3688724</t>
  </si>
  <si>
    <t>48.9588196</t>
  </si>
  <si>
    <t>4.3707651</t>
  </si>
  <si>
    <t>48.9558927</t>
  </si>
  <si>
    <t>4.3660678</t>
  </si>
  <si>
    <t>48.9557811</t>
  </si>
  <si>
    <t>4.3660799</t>
  </si>
  <si>
    <t>48.965162</t>
  </si>
  <si>
    <t>4.3793889</t>
  </si>
  <si>
    <t>48.9451383</t>
  </si>
  <si>
    <t>4.3401403</t>
  </si>
  <si>
    <t>48.9548827</t>
  </si>
  <si>
    <t>4.3596636</t>
  </si>
  <si>
    <t>48.9455135</t>
  </si>
  <si>
    <t>4.3731889</t>
  </si>
  <si>
    <t>48.946091</t>
  </si>
  <si>
    <t>4.3395558</t>
  </si>
  <si>
    <t>48.9376338</t>
  </si>
  <si>
    <t>4.3883478</t>
  </si>
  <si>
    <t>48.9381742</t>
  </si>
  <si>
    <t>4.3772137</t>
  </si>
  <si>
    <t>48.9700369</t>
  </si>
  <si>
    <t>4.3576899</t>
  </si>
  <si>
    <t>48.9377925</t>
  </si>
  <si>
    <t>4.3884626</t>
  </si>
  <si>
    <t>48.9463851</t>
  </si>
  <si>
    <t>4.372704</t>
  </si>
  <si>
    <t>48.9583923</t>
  </si>
  <si>
    <t>4.3676276</t>
  </si>
  <si>
    <t>49.1718494</t>
  </si>
  <si>
    <t>3.9559338</t>
  </si>
  <si>
    <t>49.1985884</t>
  </si>
  <si>
    <t>4.0175612</t>
  </si>
  <si>
    <t>49.2667914</t>
  </si>
  <si>
    <t>3.9722758</t>
  </si>
  <si>
    <t>48.8129599</t>
  </si>
  <si>
    <t>3.6666787</t>
  </si>
  <si>
    <t>49.0985493</t>
  </si>
  <si>
    <t>3.7557659</t>
  </si>
  <si>
    <t>49.1019856</t>
  </si>
  <si>
    <t>3.757803</t>
  </si>
  <si>
    <t>49.0875586</t>
  </si>
  <si>
    <t>3.7619306</t>
  </si>
  <si>
    <t>49.1751393</t>
  </si>
  <si>
    <t>3.865065</t>
  </si>
  <si>
    <t>48.7357155</t>
  </si>
  <si>
    <t>4.9031562</t>
  </si>
  <si>
    <t>49.0239828</t>
  </si>
  <si>
    <t>4.0130126</t>
  </si>
  <si>
    <t>49.0237807</t>
  </si>
  <si>
    <t>4.0129868</t>
  </si>
  <si>
    <t>48.9369314</t>
  </si>
  <si>
    <t>4.3503234</t>
  </si>
  <si>
    <t>48.9401251</t>
  </si>
  <si>
    <t>4.3494465</t>
  </si>
  <si>
    <t>49.0471544</t>
  </si>
  <si>
    <t>4.1789953</t>
  </si>
  <si>
    <t>48.5532936</t>
  </si>
  <si>
    <t>3.6738979</t>
  </si>
  <si>
    <t>48.5534295</t>
  </si>
  <si>
    <t>3.6738942</t>
  </si>
  <si>
    <t>48.8582105</t>
  </si>
  <si>
    <t>3.8338477</t>
  </si>
  <si>
    <t>48.8580813</t>
  </si>
  <si>
    <t>3.8337966</t>
  </si>
  <si>
    <t>48.7256227</t>
  </si>
  <si>
    <t>3.9201864</t>
  </si>
  <si>
    <t>48.7257483</t>
  </si>
  <si>
    <t>3.9201138</t>
  </si>
  <si>
    <t>49.3711895</t>
  </si>
  <si>
    <t>3.8994547</t>
  </si>
  <si>
    <t>49.370438</t>
  </si>
  <si>
    <t>3.8967931</t>
  </si>
  <si>
    <t>49.2214292</t>
  </si>
  <si>
    <t>4.0524001</t>
  </si>
  <si>
    <t>49.2216053</t>
  </si>
  <si>
    <t>4.0418661</t>
  </si>
  <si>
    <t>49.2220821</t>
  </si>
  <si>
    <t>4.0524903</t>
  </si>
  <si>
    <t>49.3222337</t>
  </si>
  <si>
    <t>4.0025601</t>
  </si>
  <si>
    <t>49.3310496</t>
  </si>
  <si>
    <t>4.013378</t>
  </si>
  <si>
    <t>48.694392</t>
  </si>
  <si>
    <t>4.5412377</t>
  </si>
  <si>
    <t>49.3129908</t>
  </si>
  <si>
    <t>3.7365489</t>
  </si>
  <si>
    <t>48.9886034</t>
  </si>
  <si>
    <t>4.5180929</t>
  </si>
  <si>
    <t>48.9885087</t>
  </si>
  <si>
    <t>4.5181912</t>
  </si>
  <si>
    <t>48.9871599</t>
  </si>
  <si>
    <t>4.517884</t>
  </si>
  <si>
    <t>48.7585541</t>
  </si>
  <si>
    <t>4.5769046</t>
  </si>
  <si>
    <t>48.985149</t>
  </si>
  <si>
    <t>3.987952</t>
  </si>
  <si>
    <t>48.9853127</t>
  </si>
  <si>
    <t>3.9879552</t>
  </si>
  <si>
    <t>49.2587001</t>
  </si>
  <si>
    <t>3.7410977</t>
  </si>
  <si>
    <t>49.1306775</t>
  </si>
  <si>
    <t>3.8235862</t>
  </si>
  <si>
    <t>49.0723808</t>
  </si>
  <si>
    <t>3.9261488</t>
  </si>
  <si>
    <t>49.0739838</t>
  </si>
  <si>
    <t>3.880492</t>
  </si>
  <si>
    <t>49.0716764</t>
  </si>
  <si>
    <t>3.8774255</t>
  </si>
  <si>
    <t>49.0471955</t>
  </si>
  <si>
    <t>4.3872836</t>
  </si>
  <si>
    <t>49.0638548</t>
  </si>
  <si>
    <t>3.9669892</t>
  </si>
  <si>
    <t>49.0643015</t>
  </si>
  <si>
    <t>3.9680197</t>
  </si>
  <si>
    <t>49.2399419</t>
  </si>
  <si>
    <t>4.4120278</t>
  </si>
  <si>
    <t>49.0718527</t>
  </si>
  <si>
    <t>3.6393066</t>
  </si>
  <si>
    <t>49.0788255</t>
  </si>
  <si>
    <t>3.6492531</t>
  </si>
  <si>
    <t>49.1872645</t>
  </si>
  <si>
    <t>3.9533434</t>
  </si>
  <si>
    <t>49.044304</t>
  </si>
  <si>
    <t>3.9493906</t>
  </si>
  <si>
    <t>49.0469031</t>
  </si>
  <si>
    <t>3.9510551</t>
  </si>
  <si>
    <t>49.0333815</t>
  </si>
  <si>
    <t>3.9589448</t>
  </si>
  <si>
    <t>49.0455001</t>
  </si>
  <si>
    <t>3.9558309</t>
  </si>
  <si>
    <t>49.038474</t>
  </si>
  <si>
    <t>3.9570118</t>
  </si>
  <si>
    <t>49.0343987</t>
  </si>
  <si>
    <t>3.9513526</t>
  </si>
  <si>
    <t>49.0433591</t>
  </si>
  <si>
    <t>3.9515209</t>
  </si>
  <si>
    <t>49.0324268</t>
  </si>
  <si>
    <t>3.9593593</t>
  </si>
  <si>
    <t>49.0375265</t>
  </si>
  <si>
    <t>3.9670882</t>
  </si>
  <si>
    <t>49.038579</t>
  </si>
  <si>
    <t>3.9576115</t>
  </si>
  <si>
    <t>49.04686</t>
  </si>
  <si>
    <t>3.9560283</t>
  </si>
  <si>
    <t>49.0508186</t>
  </si>
  <si>
    <t>3.9706919</t>
  </si>
  <si>
    <t>49.0353173</t>
  </si>
  <si>
    <t>3.9803656</t>
  </si>
  <si>
    <t>49.0382307</t>
  </si>
  <si>
    <t>3.9547109</t>
  </si>
  <si>
    <t>49.0355735</t>
  </si>
  <si>
    <t>3.9796031</t>
  </si>
  <si>
    <t>49.0449627</t>
  </si>
  <si>
    <t>3.9698149</t>
  </si>
  <si>
    <t>49.0376452</t>
  </si>
  <si>
    <t>3.9669701</t>
  </si>
  <si>
    <t>48.7315651</t>
  </si>
  <si>
    <t>3.5608505</t>
  </si>
  <si>
    <t>48.7314435</t>
  </si>
  <si>
    <t>3.5614556</t>
  </si>
  <si>
    <t>48.9620562</t>
  </si>
  <si>
    <t>4.3171877</t>
  </si>
  <si>
    <t>48.9623575</t>
  </si>
  <si>
    <t>4.3181719</t>
  </si>
  <si>
    <t>48.9564348</t>
  </si>
  <si>
    <t>4.3213909</t>
  </si>
  <si>
    <t>49.2341923</t>
  </si>
  <si>
    <t>3.7924855</t>
  </si>
  <si>
    <t>48.7181062</t>
  </si>
  <si>
    <t>4.7331669</t>
  </si>
  <si>
    <t>48.7568179</t>
  </si>
  <si>
    <t>3.9858236</t>
  </si>
  <si>
    <t>48.7533507</t>
  </si>
  <si>
    <t>3.9893833</t>
  </si>
  <si>
    <t>49.0536636</t>
  </si>
  <si>
    <t>3.7473714</t>
  </si>
  <si>
    <t>49.3086491</t>
  </si>
  <si>
    <t>3.6815169</t>
  </si>
  <si>
    <t>49.3052671</t>
  </si>
  <si>
    <t>3.6805897</t>
  </si>
  <si>
    <t>49.3088003</t>
  </si>
  <si>
    <t>3.6814859</t>
  </si>
  <si>
    <t>49.3083102</t>
  </si>
  <si>
    <t>3.6922734</t>
  </si>
  <si>
    <t>49.0980882</t>
  </si>
  <si>
    <t>3.8842932</t>
  </si>
  <si>
    <t>48.6250776</t>
  </si>
  <si>
    <t>3.6880641</t>
  </si>
  <si>
    <t>48.6989595</t>
  </si>
  <si>
    <t>4.5901525</t>
  </si>
  <si>
    <t>48.7043859</t>
  </si>
  <si>
    <t>4.5886104</t>
  </si>
  <si>
    <t>48.8891004</t>
  </si>
  <si>
    <t>3.7059078</t>
  </si>
  <si>
    <t>48.6848611</t>
  </si>
  <si>
    <t>3.8023319</t>
  </si>
  <si>
    <t>49.1132713</t>
  </si>
  <si>
    <t>4.029655</t>
  </si>
  <si>
    <t>48.9457471</t>
  </si>
  <si>
    <t>4.8949984</t>
  </si>
  <si>
    <t>48.9742031</t>
  </si>
  <si>
    <t>3.9628255</t>
  </si>
  <si>
    <t>48.9740916</t>
  </si>
  <si>
    <t>3.9628234</t>
  </si>
  <si>
    <t>49.2490223</t>
  </si>
  <si>
    <t>3.9127333</t>
  </si>
  <si>
    <t>49.2485647</t>
  </si>
  <si>
    <t>3.9126154</t>
  </si>
  <si>
    <t>48.638637</t>
  </si>
  <si>
    <t>4.7675642</t>
  </si>
  <si>
    <t>49.0821619</t>
  </si>
  <si>
    <t>3.9438906</t>
  </si>
  <si>
    <t>49.082309</t>
  </si>
  <si>
    <t>3.9437058</t>
  </si>
  <si>
    <t>48.7936919</t>
  </si>
  <si>
    <t>4.8166954</t>
  </si>
  <si>
    <t>49.3380591</t>
  </si>
  <si>
    <t>3.9110837</t>
  </si>
  <si>
    <t>49.3381138</t>
  </si>
  <si>
    <t>3.9118124</t>
  </si>
  <si>
    <t>48.7026318</t>
  </si>
  <si>
    <t>4.5401012</t>
  </si>
  <si>
    <t>49.0193286</t>
  </si>
  <si>
    <t>3.7136047</t>
  </si>
  <si>
    <t>49.0101997</t>
  </si>
  <si>
    <t>4.1866446</t>
  </si>
  <si>
    <t>49.2878518</t>
  </si>
  <si>
    <t>3.8135747</t>
  </si>
  <si>
    <t>48.8344667</t>
  </si>
  <si>
    <t>4.5215087</t>
  </si>
  <si>
    <t>48.7691275</t>
  </si>
  <si>
    <t>3.7086828</t>
  </si>
  <si>
    <t>48.6152764</t>
  </si>
  <si>
    <t>4.8116348</t>
  </si>
  <si>
    <t>49.1252534</t>
  </si>
  <si>
    <t>4.8572368</t>
  </si>
  <si>
    <t>49.3139751</t>
  </si>
  <si>
    <t>4.1704863</t>
  </si>
  <si>
    <t>49.3139991</t>
  </si>
  <si>
    <t>4.1704264</t>
  </si>
  <si>
    <t>49.0302341</t>
  </si>
  <si>
    <t>4.3173788</t>
  </si>
  <si>
    <t>48.9753062</t>
  </si>
  <si>
    <t>3.645023</t>
  </si>
  <si>
    <t>48.8162209</t>
  </si>
  <si>
    <t>3.592053</t>
  </si>
  <si>
    <t>48.8166273</t>
  </si>
  <si>
    <t>3.5913426</t>
  </si>
  <si>
    <t>48.9479812</t>
  </si>
  <si>
    <t>4.0325251</t>
  </si>
  <si>
    <t>48.9465778</t>
  </si>
  <si>
    <t>4.0196656</t>
  </si>
  <si>
    <t>48.9773654</t>
  </si>
  <si>
    <t>4.4696601</t>
  </si>
  <si>
    <t>48.66276</t>
  </si>
  <si>
    <t>3.5545672</t>
  </si>
  <si>
    <t>49.2191591</t>
  </si>
  <si>
    <t>3.9595244</t>
  </si>
  <si>
    <t>49.136452</t>
  </si>
  <si>
    <t>4.2264687</t>
  </si>
  <si>
    <t>49.0694271</t>
  </si>
  <si>
    <t>3.7588725</t>
  </si>
  <si>
    <t>49.1130021</t>
  </si>
  <si>
    <t>4.3149483</t>
  </si>
  <si>
    <t>48.7586959</t>
  </si>
  <si>
    <t>4.5424913</t>
  </si>
  <si>
    <t>49.3473923</t>
  </si>
  <si>
    <t>3.9816557</t>
  </si>
  <si>
    <t>49.3471357</t>
  </si>
  <si>
    <t>3.9823594</t>
  </si>
  <si>
    <t>49.1541177</t>
  </si>
  <si>
    <t>4.0794141</t>
  </si>
  <si>
    <t>48.6949055</t>
  </si>
  <si>
    <t>4.6358041</t>
  </si>
  <si>
    <t>49.0506166</t>
  </si>
  <si>
    <t>3.9657466</t>
  </si>
  <si>
    <t>49.0522346</t>
  </si>
  <si>
    <t>3.9688358</t>
  </si>
  <si>
    <t>49.1552795</t>
  </si>
  <si>
    <t>4.1126862</t>
  </si>
  <si>
    <t>48.8823141</t>
  </si>
  <si>
    <t>4.4096055</t>
  </si>
  <si>
    <t>49.0551301</t>
  </si>
  <si>
    <t>3.9300371</t>
  </si>
  <si>
    <t>49.0549096</t>
  </si>
  <si>
    <t>3.9301686</t>
  </si>
  <si>
    <t>49.0802308</t>
  </si>
  <si>
    <t>3.7597163</t>
  </si>
  <si>
    <t>48.7182746</t>
  </si>
  <si>
    <t>4.6261814</t>
  </si>
  <si>
    <t>48.9115911</t>
  </si>
  <si>
    <t>4.5252004</t>
  </si>
  <si>
    <t>48.9938921</t>
  </si>
  <si>
    <t>4.2435347</t>
  </si>
  <si>
    <t>48.7489114</t>
  </si>
  <si>
    <t>4.8507698</t>
  </si>
  <si>
    <t>49.2958448</t>
  </si>
  <si>
    <t>3.948222</t>
  </si>
  <si>
    <t>48.8737727</t>
  </si>
  <si>
    <t>3.5374811</t>
  </si>
  <si>
    <t>48.8741789</t>
  </si>
  <si>
    <t>3.5347327</t>
  </si>
  <si>
    <t>48.8694121</t>
  </si>
  <si>
    <t>3.5346101</t>
  </si>
  <si>
    <t>48.9235602</t>
  </si>
  <si>
    <t>3.8034643</t>
  </si>
  <si>
    <t>48.9235112</t>
  </si>
  <si>
    <t>3.803398</t>
  </si>
  <si>
    <t>49.1359087</t>
  </si>
  <si>
    <t>4.3620886</t>
  </si>
  <si>
    <t>49.1395929</t>
  </si>
  <si>
    <t>4.3638233</t>
  </si>
  <si>
    <t>49.1365744</t>
  </si>
  <si>
    <t>4.3620582</t>
  </si>
  <si>
    <t>49.1363372</t>
  </si>
  <si>
    <t>4.3698114</t>
  </si>
  <si>
    <t>49.1305929</t>
  </si>
  <si>
    <t>4.3145972</t>
  </si>
  <si>
    <t>49.0159689</t>
  </si>
  <si>
    <t>3.920061</t>
  </si>
  <si>
    <t>49.2752168</t>
  </si>
  <si>
    <t>3.8871255</t>
  </si>
  <si>
    <t>49.2751419</t>
  </si>
  <si>
    <t>3.8882592</t>
  </si>
  <si>
    <t>49.2536571</t>
  </si>
  <si>
    <t>4.1551957</t>
  </si>
  <si>
    <t>48.8767425</t>
  </si>
  <si>
    <t>4.3125031</t>
  </si>
  <si>
    <t>48.8787473</t>
  </si>
  <si>
    <t>4.3125877</t>
  </si>
  <si>
    <t>49.0729155</t>
  </si>
  <si>
    <t>3.7933323</t>
  </si>
  <si>
    <t>49.0219799</t>
  </si>
  <si>
    <t>4.0473198</t>
  </si>
  <si>
    <t>48.9523946</t>
  </si>
  <si>
    <t>3.6978806</t>
  </si>
  <si>
    <t>48.952569</t>
  </si>
  <si>
    <t>3.6975744</t>
  </si>
  <si>
    <t>49.2192536</t>
  </si>
  <si>
    <t>3.9262943</t>
  </si>
  <si>
    <t>48.7689043</t>
  </si>
  <si>
    <t>4.8473361</t>
  </si>
  <si>
    <t>49.0198287</t>
  </si>
  <si>
    <t>3.9403403</t>
  </si>
  <si>
    <t>49.0193609</t>
  </si>
  <si>
    <t>3.9407051</t>
  </si>
  <si>
    <t>48.6882772</t>
  </si>
  <si>
    <t>3.8704706</t>
  </si>
  <si>
    <t>49.0183217</t>
  </si>
  <si>
    <t>4.0708626</t>
  </si>
  <si>
    <t>49.3361922</t>
  </si>
  <si>
    <t>4.1463131</t>
  </si>
  <si>
    <t>49.2970273</t>
  </si>
  <si>
    <t>4.3154646</t>
  </si>
  <si>
    <t>49.296774</t>
  </si>
  <si>
    <t>4.3156919</t>
  </si>
  <si>
    <t>48.7783094</t>
  </si>
  <si>
    <t>4.515336</t>
  </si>
  <si>
    <t>49.196529</t>
  </si>
  <si>
    <t>4.1792526</t>
  </si>
  <si>
    <t>48.9868701</t>
  </si>
  <si>
    <t>4.3135805</t>
  </si>
  <si>
    <t>49.2474378</t>
  </si>
  <si>
    <t>4.0592688</t>
  </si>
  <si>
    <t>49.2624257</t>
  </si>
  <si>
    <t>4.0437221</t>
  </si>
  <si>
    <t>49.2616519</t>
  </si>
  <si>
    <t>4.0572126</t>
  </si>
  <si>
    <t>49.2587174</t>
  </si>
  <si>
    <t>4.0479452</t>
  </si>
  <si>
    <t>49.2554682</t>
  </si>
  <si>
    <t>4.0569075</t>
  </si>
  <si>
    <t>49.2802802</t>
  </si>
  <si>
    <t>4.0244596</t>
  </si>
  <si>
    <t>49.2501765</t>
  </si>
  <si>
    <t>4.0344915</t>
  </si>
  <si>
    <t>49.2653613</t>
  </si>
  <si>
    <t>4.0239687</t>
  </si>
  <si>
    <t>49.2413019</t>
  </si>
  <si>
    <t>4.0392916</t>
  </si>
  <si>
    <t>49.2344756</t>
  </si>
  <si>
    <t>4.0309893</t>
  </si>
  <si>
    <t>49.2541908</t>
  </si>
  <si>
    <t>4.0379383</t>
  </si>
  <si>
    <t>49.2501306</t>
  </si>
  <si>
    <t>4.052269</t>
  </si>
  <si>
    <t>49.2570516</t>
  </si>
  <si>
    <t>4.0516476</t>
  </si>
  <si>
    <t>49.2535074</t>
  </si>
  <si>
    <t>4.0253463</t>
  </si>
  <si>
    <t>49.2454796</t>
  </si>
  <si>
    <t>4.0376521</t>
  </si>
  <si>
    <t>49.2676381</t>
  </si>
  <si>
    <t>4.0691103</t>
  </si>
  <si>
    <t>49.2539498</t>
  </si>
  <si>
    <t>4.0375365</t>
  </si>
  <si>
    <t>49.261508</t>
  </si>
  <si>
    <t>4.0577357</t>
  </si>
  <si>
    <t>49.2491041</t>
  </si>
  <si>
    <t>4.0515243</t>
  </si>
  <si>
    <t>49.2627434</t>
  </si>
  <si>
    <t>4.0435829</t>
  </si>
  <si>
    <t>49.2561406</t>
  </si>
  <si>
    <t>4.0514656</t>
  </si>
  <si>
    <t>49.2591397</t>
  </si>
  <si>
    <t>4.0476626</t>
  </si>
  <si>
    <t>49.2553942</t>
  </si>
  <si>
    <t>4.0575516</t>
  </si>
  <si>
    <t>49.2542564</t>
  </si>
  <si>
    <t>4.0258584</t>
  </si>
  <si>
    <t>49.2687217</t>
  </si>
  <si>
    <t>4.0252608</t>
  </si>
  <si>
    <t>49.2758723</t>
  </si>
  <si>
    <t>4.0312122</t>
  </si>
  <si>
    <t>49.2449486</t>
  </si>
  <si>
    <t>4.0087911</t>
  </si>
  <si>
    <t>49.279797</t>
  </si>
  <si>
    <t>4.0237684</t>
  </si>
  <si>
    <t>49.2700589</t>
  </si>
  <si>
    <t>4.0156632</t>
  </si>
  <si>
    <t>49.2464517</t>
  </si>
  <si>
    <t>4.0180049</t>
  </si>
  <si>
    <t>49.2758667</t>
  </si>
  <si>
    <t>4.0197099</t>
  </si>
  <si>
    <t>49.2499872</t>
  </si>
  <si>
    <t>4.0342391</t>
  </si>
  <si>
    <t>49.2646633</t>
  </si>
  <si>
    <t>4.0126131</t>
  </si>
  <si>
    <t>49.2652594</t>
  </si>
  <si>
    <t>4.023582</t>
  </si>
  <si>
    <t>49.2376179</t>
  </si>
  <si>
    <t>4.0210494</t>
  </si>
  <si>
    <t>49.2414889</t>
  </si>
  <si>
    <t>4.0398212</t>
  </si>
  <si>
    <t>49.2327704</t>
  </si>
  <si>
    <t>4.0250353</t>
  </si>
  <si>
    <t>49.236917</t>
  </si>
  <si>
    <t>4.0169618</t>
  </si>
  <si>
    <t>49.2393364</t>
  </si>
  <si>
    <t>4.033242</t>
  </si>
  <si>
    <t>49.2343182</t>
  </si>
  <si>
    <t>4.0309972</t>
  </si>
  <si>
    <t>49.2282345</t>
  </si>
  <si>
    <t>4.0329461</t>
  </si>
  <si>
    <t>49.2730346</t>
  </si>
  <si>
    <t>4.0305126</t>
  </si>
  <si>
    <t>49.2785017</t>
  </si>
  <si>
    <t>4.0184372</t>
  </si>
  <si>
    <t>49.2825889</t>
  </si>
  <si>
    <t>4.029645</t>
  </si>
  <si>
    <t>49.2245668</t>
  </si>
  <si>
    <t>4.0407315</t>
  </si>
  <si>
    <t>49.2337097</t>
  </si>
  <si>
    <t>4.0054155</t>
  </si>
  <si>
    <t>49.2771073</t>
  </si>
  <si>
    <t>4.0098739</t>
  </si>
  <si>
    <t>49.2334984</t>
  </si>
  <si>
    <t>4.0061816</t>
  </si>
  <si>
    <t>49.2511206</t>
  </si>
  <si>
    <t>4.0248938</t>
  </si>
  <si>
    <t>49.2607168</t>
  </si>
  <si>
    <t>4.0452536</t>
  </si>
  <si>
    <t>49.2603668</t>
  </si>
  <si>
    <t>4.0525268</t>
  </si>
  <si>
    <t>49.2346549</t>
  </si>
  <si>
    <t>4.0240814</t>
  </si>
  <si>
    <t>49.2457097</t>
  </si>
  <si>
    <t>4.0421487</t>
  </si>
  <si>
    <t>49.247531</t>
  </si>
  <si>
    <t>4.0353834</t>
  </si>
  <si>
    <t>49.2398877</t>
  </si>
  <si>
    <t>4.0260593</t>
  </si>
  <si>
    <t>49.2665301</t>
  </si>
  <si>
    <t>4.0258671</t>
  </si>
  <si>
    <t>49.2371902</t>
  </si>
  <si>
    <t>4.0081921</t>
  </si>
  <si>
    <t>49.22178</t>
  </si>
  <si>
    <t>4.0377641</t>
  </si>
  <si>
    <t>49.2545932</t>
  </si>
  <si>
    <t>4.0652172</t>
  </si>
  <si>
    <t>49.2216529</t>
  </si>
  <si>
    <t>4.0372852</t>
  </si>
  <si>
    <t>49.2545922</t>
  </si>
  <si>
    <t>4.0649163</t>
  </si>
  <si>
    <t>49.2386756</t>
  </si>
  <si>
    <t>4.0091411</t>
  </si>
  <si>
    <t>49.2779547</t>
  </si>
  <si>
    <t>4.0084174</t>
  </si>
  <si>
    <t>49.2263322</t>
  </si>
  <si>
    <t>4.0087204</t>
  </si>
  <si>
    <t>49.2453434</t>
  </si>
  <si>
    <t>4.0380202</t>
  </si>
  <si>
    <t>49.2456353</t>
  </si>
  <si>
    <t>4.0147068</t>
  </si>
  <si>
    <t>49.2262081</t>
  </si>
  <si>
    <t>4.0086136</t>
  </si>
  <si>
    <t>49.2731187</t>
  </si>
  <si>
    <t>4.0299386</t>
  </si>
  <si>
    <t>49.2325612</t>
  </si>
  <si>
    <t>4.0263835</t>
  </si>
  <si>
    <t>49.2316728</t>
  </si>
  <si>
    <t>4.0086035</t>
  </si>
  <si>
    <t>49.229879</t>
  </si>
  <si>
    <t>4.0025857</t>
  </si>
  <si>
    <t>49.232092</t>
  </si>
  <si>
    <t>4.007604</t>
  </si>
  <si>
    <t>49.239235</t>
  </si>
  <si>
    <t>4.0318573</t>
  </si>
  <si>
    <t>49.2246243</t>
  </si>
  <si>
    <t>4.0145786</t>
  </si>
  <si>
    <t>49.224437</t>
  </si>
  <si>
    <t>4.0146107</t>
  </si>
  <si>
    <t>49.2857768</t>
  </si>
  <si>
    <t>4.0046863</t>
  </si>
  <si>
    <t>49.2762854</t>
  </si>
  <si>
    <t>4.0214385</t>
  </si>
  <si>
    <t>49.2352334</t>
  </si>
  <si>
    <t>4.0470697</t>
  </si>
  <si>
    <t>49.2239704</t>
  </si>
  <si>
    <t>4.0207827</t>
  </si>
  <si>
    <t>49.2782066</t>
  </si>
  <si>
    <t>4.0176042</t>
  </si>
  <si>
    <t>49.2213621</t>
  </si>
  <si>
    <t>4.0304095</t>
  </si>
  <si>
    <t>49.2240223</t>
  </si>
  <si>
    <t>4.021444</t>
  </si>
  <si>
    <t>49.264523</t>
  </si>
  <si>
    <t>4.049853</t>
  </si>
  <si>
    <t>49.2463608</t>
  </si>
  <si>
    <t>4.0179152</t>
  </si>
  <si>
    <t>49.2603907</t>
  </si>
  <si>
    <t>4.0165061</t>
  </si>
  <si>
    <t>49.2670381</t>
  </si>
  <si>
    <t>4.0693576</t>
  </si>
  <si>
    <t>49.2650984</t>
  </si>
  <si>
    <t>4.0121917</t>
  </si>
  <si>
    <t>49.2492617</t>
  </si>
  <si>
    <t>4.064812</t>
  </si>
  <si>
    <t>49.2209286</t>
  </si>
  <si>
    <t>4.0304269</t>
  </si>
  <si>
    <t>49.2448403</t>
  </si>
  <si>
    <t>4.0089442</t>
  </si>
  <si>
    <t>49.214206</t>
  </si>
  <si>
    <t>4.026011</t>
  </si>
  <si>
    <t>49.2688406</t>
  </si>
  <si>
    <t>4.025134</t>
  </si>
  <si>
    <t>49.2145071</t>
  </si>
  <si>
    <t>4.0258139</t>
  </si>
  <si>
    <t>49.2598209</t>
  </si>
  <si>
    <t>4.0155251</t>
  </si>
  <si>
    <t>49.2104945</t>
  </si>
  <si>
    <t>4.0249645</t>
  </si>
  <si>
    <t>49.2373566</t>
  </si>
  <si>
    <t>4.0164349</t>
  </si>
  <si>
    <t>49.2314465</t>
  </si>
  <si>
    <t>4.0154264</t>
  </si>
  <si>
    <t>49.2639368</t>
  </si>
  <si>
    <t>4.0450879</t>
  </si>
  <si>
    <t>49.2244416</t>
  </si>
  <si>
    <t>4.0407551</t>
  </si>
  <si>
    <t>49.2374723</t>
  </si>
  <si>
    <t>4.0075715</t>
  </si>
  <si>
    <t>49.2112406</t>
  </si>
  <si>
    <t>4.0247638</t>
  </si>
  <si>
    <t>49.2278025</t>
  </si>
  <si>
    <t>4.0319449</t>
  </si>
  <si>
    <t>49.2743861</t>
  </si>
  <si>
    <t>4.0320688</t>
  </si>
  <si>
    <t>49.2484725</t>
  </si>
  <si>
    <t>4.0647958</t>
  </si>
  <si>
    <t>49.2507083</t>
  </si>
  <si>
    <t>4.0340173</t>
  </si>
  <si>
    <t>49.0833258</t>
  </si>
  <si>
    <t>3.7989672</t>
  </si>
  <si>
    <t>49.1664274</t>
  </si>
  <si>
    <t>4.0422201</t>
  </si>
  <si>
    <t>49.161635</t>
  </si>
  <si>
    <t>4.0445024</t>
  </si>
  <si>
    <t>49.2591124</t>
  </si>
  <si>
    <t>3.8599681</t>
  </si>
  <si>
    <t>49.1961325</t>
  </si>
  <si>
    <t>3.949675</t>
  </si>
  <si>
    <t>48.8107195</t>
  </si>
  <si>
    <t>4.599444</t>
  </si>
  <si>
    <t>49.2625346</t>
  </si>
  <si>
    <t>3.9910414</t>
  </si>
  <si>
    <t>49.2623926</t>
  </si>
  <si>
    <t>3.9888381</t>
  </si>
  <si>
    <t>49.2388885</t>
  </si>
  <si>
    <t>4.5008817</t>
  </si>
  <si>
    <t>48.6198679</t>
  </si>
  <si>
    <t>4.7768749</t>
  </si>
  <si>
    <t>49.0883143</t>
  </si>
  <si>
    <t>4.8950828</t>
  </si>
  <si>
    <t>49.0923343</t>
  </si>
  <si>
    <t>4.894986</t>
  </si>
  <si>
    <t>49.0934401</t>
  </si>
  <si>
    <t>4.9165674</t>
  </si>
  <si>
    <t>49.0946856</t>
  </si>
  <si>
    <t>4.9200757</t>
  </si>
  <si>
    <t>49.091894</t>
  </si>
  <si>
    <t>4.8939894</t>
  </si>
  <si>
    <t>49.0264463</t>
  </si>
  <si>
    <t>4.4208498</t>
  </si>
  <si>
    <t>48.6834064</t>
  </si>
  <si>
    <t>4.882452</t>
  </si>
  <si>
    <t>49.1724328</t>
  </si>
  <si>
    <t>4.4658237</t>
  </si>
  <si>
    <t>49.2741619</t>
  </si>
  <si>
    <t>4.3892102</t>
  </si>
  <si>
    <t>48.5461532</t>
  </si>
  <si>
    <t>3.7627317</t>
  </si>
  <si>
    <t>48.5466719</t>
  </si>
  <si>
    <t>3.7632134</t>
  </si>
  <si>
    <t>49.0118375</t>
  </si>
  <si>
    <t>3.8655671</t>
  </si>
  <si>
    <t>49.0156839</t>
  </si>
  <si>
    <t>3.8717273</t>
  </si>
  <si>
    <t>48.9755915</t>
  </si>
  <si>
    <t>4.341931</t>
  </si>
  <si>
    <t>49.3136482</t>
  </si>
  <si>
    <t>4.264285</t>
  </si>
  <si>
    <t>48.9549176</t>
  </si>
  <si>
    <t>4.3874695</t>
  </si>
  <si>
    <t>48.9539947</t>
  </si>
  <si>
    <t>4.3876361</t>
  </si>
  <si>
    <t>48.6105698</t>
  </si>
  <si>
    <t>4.4072417</t>
  </si>
  <si>
    <t>49.0568169</t>
  </si>
  <si>
    <t>4.5806638</t>
  </si>
  <si>
    <t>49.0567225</t>
  </si>
  <si>
    <t>4.5806664</t>
  </si>
  <si>
    <t>49.3047789</t>
  </si>
  <si>
    <t>3.9632409</t>
  </si>
  <si>
    <t>48.6945022</t>
  </si>
  <si>
    <t>4.8026377</t>
  </si>
  <si>
    <t>48.9197356</t>
  </si>
  <si>
    <t>4.4085408</t>
  </si>
  <si>
    <t>48.9198459</t>
  </si>
  <si>
    <t>4.4087212</t>
  </si>
  <si>
    <t>48.6829429</t>
  </si>
  <si>
    <t>3.7144316</t>
  </si>
  <si>
    <t>49.1505658</t>
  </si>
  <si>
    <t>4.2548026</t>
  </si>
  <si>
    <t>48.7859908</t>
  </si>
  <si>
    <t>4.9097131</t>
  </si>
  <si>
    <t>48.7860106</t>
  </si>
  <si>
    <t>4.9125837</t>
  </si>
  <si>
    <t>48.7854901</t>
  </si>
  <si>
    <t>4.9087908</t>
  </si>
  <si>
    <t>49.1592496</t>
  </si>
  <si>
    <t>3.9847571</t>
  </si>
  <si>
    <t>48.7243292</t>
  </si>
  <si>
    <t>3.7222831</t>
  </si>
  <si>
    <t>48.7171893</t>
  </si>
  <si>
    <t>3.72199</t>
  </si>
  <si>
    <t>48.7173137</t>
  </si>
  <si>
    <t>3.7219346</t>
  </si>
  <si>
    <t>48.7219211</t>
  </si>
  <si>
    <t>3.7190565</t>
  </si>
  <si>
    <t>48.7233884</t>
  </si>
  <si>
    <t>3.7197456</t>
  </si>
  <si>
    <t>48.7205479</t>
  </si>
  <si>
    <t>3.735092</t>
  </si>
  <si>
    <t>49.197837</t>
  </si>
  <si>
    <t>4.1321303</t>
  </si>
  <si>
    <t>49.1999229</t>
  </si>
  <si>
    <t>4.1343369</t>
  </si>
  <si>
    <t>49.2504481</t>
  </si>
  <si>
    <t>4.5582256</t>
  </si>
  <si>
    <t>48.7371044</t>
  </si>
  <si>
    <t>4.1973616</t>
  </si>
  <si>
    <t>48.8381543</t>
  </si>
  <si>
    <t>4.2009814</t>
  </si>
  <si>
    <t>48.6282155</t>
  </si>
  <si>
    <t>4.6427682</t>
  </si>
  <si>
    <t>49.1233257</t>
  </si>
  <si>
    <t>4.5380826</t>
  </si>
  <si>
    <t>49.1306994</t>
  </si>
  <si>
    <t>4.5302014</t>
  </si>
  <si>
    <t>49.1302801</t>
  </si>
  <si>
    <t>4.5315621</t>
  </si>
  <si>
    <t>49.2120175</t>
  </si>
  <si>
    <t>4.091626</t>
  </si>
  <si>
    <t>49.2134659</t>
  </si>
  <si>
    <t>4.093313</t>
  </si>
  <si>
    <t>48.688973</t>
  </si>
  <si>
    <t>4.7314672</t>
  </si>
  <si>
    <t>49.2516181</t>
  </si>
  <si>
    <t>3.9899834</t>
  </si>
  <si>
    <t>49.2436317</t>
  </si>
  <si>
    <t>3.9965508</t>
  </si>
  <si>
    <t>49.24772</t>
  </si>
  <si>
    <t>4.0006328</t>
  </si>
  <si>
    <t>49.2514389</t>
  </si>
  <si>
    <t>3.9897945</t>
  </si>
  <si>
    <t>49.2488395</t>
  </si>
  <si>
    <t>3.9751462</t>
  </si>
  <si>
    <t>49.2457011</t>
  </si>
  <si>
    <t>3.9922114</t>
  </si>
  <si>
    <t>49.0468713</t>
  </si>
  <si>
    <t>4.123053</t>
  </si>
  <si>
    <t>49.0466868</t>
  </si>
  <si>
    <t>4.1203691</t>
  </si>
  <si>
    <t>49.1071999</t>
  </si>
  <si>
    <t>4.1801048</t>
  </si>
  <si>
    <t>48.7157659</t>
  </si>
  <si>
    <t>4.9471445</t>
  </si>
  <si>
    <t>49.0820475</t>
  </si>
  <si>
    <t>3.7078163</t>
  </si>
  <si>
    <t>49.0869623</t>
  </si>
  <si>
    <t>4.0974995</t>
  </si>
  <si>
    <t>48.8122667</t>
  </si>
  <si>
    <t>3.9932629</t>
  </si>
  <si>
    <t>49.175301</t>
  </si>
  <si>
    <t>4.2234462</t>
  </si>
  <si>
    <t>48.8432612</t>
  </si>
  <si>
    <t>4.7731088</t>
  </si>
  <si>
    <t>49.2891141</t>
  </si>
  <si>
    <t>3.8044248</t>
  </si>
  <si>
    <t>49.0499791</t>
  </si>
  <si>
    <t>3.8842177</t>
  </si>
  <si>
    <t>48.7078047</t>
  </si>
  <si>
    <t>4.659819</t>
  </si>
  <si>
    <t>49.091962</t>
  </si>
  <si>
    <t>4.2248536</t>
  </si>
  <si>
    <t>49.0827021</t>
  </si>
  <si>
    <t>3.8403326</t>
  </si>
  <si>
    <t>49.0831273</t>
  </si>
  <si>
    <t>3.8404695</t>
  </si>
  <si>
    <t>49.0941984</t>
  </si>
  <si>
    <t>3.6766334</t>
  </si>
  <si>
    <t>49.0933037</t>
  </si>
  <si>
    <t>3.6718337</t>
  </si>
  <si>
    <t>49.0638281</t>
  </si>
  <si>
    <t>4.9060114</t>
  </si>
  <si>
    <t>48.9023544</t>
  </si>
  <si>
    <t>4.0036049</t>
  </si>
  <si>
    <t>48.902139</t>
  </si>
  <si>
    <t>4.0006486</t>
  </si>
  <si>
    <t>48.9019193</t>
  </si>
  <si>
    <t>4.0078568</t>
  </si>
  <si>
    <t>49.1598952</t>
  </si>
  <si>
    <t>4.1460103</t>
  </si>
  <si>
    <t>49.1467752</t>
  </si>
  <si>
    <t>4.1642213</t>
  </si>
  <si>
    <t>48.8718131</t>
  </si>
  <si>
    <t>4.4643621</t>
  </si>
  <si>
    <t>49.1901215</t>
  </si>
  <si>
    <t>4.8871062</t>
  </si>
  <si>
    <t>49.2023652</t>
  </si>
  <si>
    <t>3.9353989</t>
  </si>
  <si>
    <t>49.1835926</t>
  </si>
  <si>
    <t>3.8054223</t>
  </si>
  <si>
    <t>49.1836719</t>
  </si>
  <si>
    <t>3.8048667</t>
  </si>
  <si>
    <t>49.1663874</t>
  </si>
  <si>
    <t>4.0252006</t>
  </si>
  <si>
    <t>49.0193514</t>
  </si>
  <si>
    <t>4.9375817</t>
  </si>
  <si>
    <t>49.1349845</t>
  </si>
  <si>
    <t>4.1963708</t>
  </si>
  <si>
    <t>49.0953121</t>
  </si>
  <si>
    <t>3.7972829</t>
  </si>
  <si>
    <t>49.1871981</t>
  </si>
  <si>
    <t>4.7871016</t>
  </si>
  <si>
    <t>48.7446354</t>
  </si>
  <si>
    <t>4.6281939</t>
  </si>
  <si>
    <t>48.8421256</t>
  </si>
  <si>
    <t>4.4579161</t>
  </si>
  <si>
    <t>48.7192405</t>
  </si>
  <si>
    <t>4.5876604</t>
  </si>
  <si>
    <t>48.7275622</t>
  </si>
  <si>
    <t>4.5880358</t>
  </si>
  <si>
    <t>48.7277128</t>
  </si>
  <si>
    <t>4.5878785</t>
  </si>
  <si>
    <t>48.7199842</t>
  </si>
  <si>
    <t>4.5802896</t>
  </si>
  <si>
    <t>48.7196009</t>
  </si>
  <si>
    <t>4.5800264</t>
  </si>
  <si>
    <t>48.730118</t>
  </si>
  <si>
    <t>4.5870868</t>
  </si>
  <si>
    <t>48.7151302</t>
  </si>
  <si>
    <t>4.5927151</t>
  </si>
  <si>
    <t>48.7191324</t>
  </si>
  <si>
    <t>4.586995</t>
  </si>
  <si>
    <t>48.7264913</t>
  </si>
  <si>
    <t>4.5868488</t>
  </si>
  <si>
    <t>48.730404</t>
  </si>
  <si>
    <t>4.5866209</t>
  </si>
  <si>
    <t>48.7170106</t>
  </si>
  <si>
    <t>4.5970794</t>
  </si>
  <si>
    <t>48.6802167</t>
  </si>
  <si>
    <t>4.8325734</t>
  </si>
  <si>
    <t>49.0256965</t>
  </si>
  <si>
    <t>4.2424434</t>
  </si>
  <si>
    <t>49.3490667</t>
  </si>
  <si>
    <t>4.2100225</t>
  </si>
  <si>
    <t>49.3531892</t>
  </si>
  <si>
    <t>4.216411</t>
  </si>
  <si>
    <t>49.294161</t>
  </si>
  <si>
    <t>4.1208027</t>
  </si>
  <si>
    <t>49.292577</t>
  </si>
  <si>
    <t>4.1229154</t>
  </si>
  <si>
    <t>49.2914648</t>
  </si>
  <si>
    <t>4.1126306</t>
  </si>
  <si>
    <t>49.2861411</t>
  </si>
  <si>
    <t>4.109572</t>
  </si>
  <si>
    <t>48.2441324</t>
  </si>
  <si>
    <t>5.2991327</t>
  </si>
  <si>
    <t>47.9493491</t>
  </si>
  <si>
    <t>5.0069496</t>
  </si>
  <si>
    <t>47.9492374</t>
  </si>
  <si>
    <t>5.0063745</t>
  </si>
  <si>
    <t>47.7897323</t>
  </si>
  <si>
    <t>5.0572587</t>
  </si>
  <si>
    <t>48.1162904</t>
  </si>
  <si>
    <t>4.9772941</t>
  </si>
  <si>
    <t>47.9043758</t>
  </si>
  <si>
    <t>5.3954665</t>
  </si>
  <si>
    <t>48.5537279</t>
  </si>
  <si>
    <t>5.0772654</t>
  </si>
  <si>
    <t>48.6534698</t>
  </si>
  <si>
    <t>4.9724541</t>
  </si>
  <si>
    <t>48.6521724</t>
  </si>
  <si>
    <t>4.9723984</t>
  </si>
  <si>
    <t>48.0865296</t>
  </si>
  <si>
    <t>5.2942109</t>
  </si>
  <si>
    <t>48.1979824</t>
  </si>
  <si>
    <t>5.1412766</t>
  </si>
  <si>
    <t>47.9539281</t>
  </si>
  <si>
    <t>5.7462778</t>
  </si>
  <si>
    <t>47.9534168</t>
  </si>
  <si>
    <t>5.745691</t>
  </si>
  <si>
    <t>48.1656554</t>
  </si>
  <si>
    <t>5.3489171</t>
  </si>
  <si>
    <t>48.2013977</t>
  </si>
  <si>
    <t>5.5881265</t>
  </si>
  <si>
    <t>48.1515464</t>
  </si>
  <si>
    <t>5.1308712</t>
  </si>
  <si>
    <t>48.0959947</t>
  </si>
  <si>
    <t>5.6041273</t>
  </si>
  <si>
    <t>48.0798355</t>
  </si>
  <si>
    <t>4.9841108</t>
  </si>
  <si>
    <t>48.4923048</t>
  </si>
  <si>
    <t>4.9640996</t>
  </si>
  <si>
    <t>48.4693457</t>
  </si>
  <si>
    <t>4.763745</t>
  </si>
  <si>
    <t>47.8040859</t>
  </si>
  <si>
    <t>5.4362628</t>
  </si>
  <si>
    <t>48.0976158</t>
  </si>
  <si>
    <t>5.1632746</t>
  </si>
  <si>
    <t>48.6051883</t>
  </si>
  <si>
    <t>5.0434739</t>
  </si>
  <si>
    <t>47.8046238</t>
  </si>
  <si>
    <t>5.504997</t>
  </si>
  <si>
    <t>47.7458157</t>
  </si>
  <si>
    <t>5.5503295</t>
  </si>
  <si>
    <t>48.6680894</t>
  </si>
  <si>
    <t>4.9864646</t>
  </si>
  <si>
    <t>48.3839712</t>
  </si>
  <si>
    <t>4.9935419</t>
  </si>
  <si>
    <t>47.7120337</t>
  </si>
  <si>
    <t>5.3763428</t>
  </si>
  <si>
    <t>48.037632</t>
  </si>
  <si>
    <t>4.918754</t>
  </si>
  <si>
    <t>48.0371021</t>
  </si>
  <si>
    <t>4.9184584</t>
  </si>
  <si>
    <t>47.8219206</t>
  </si>
  <si>
    <t>5.5015095</t>
  </si>
  <si>
    <t>47.9748032</t>
  </si>
  <si>
    <t>5.4308857</t>
  </si>
  <si>
    <t>48.1066423</t>
  </si>
  <si>
    <t>5.1385921</t>
  </si>
  <si>
    <t>48.0998861</t>
  </si>
  <si>
    <t>5.1370771</t>
  </si>
  <si>
    <t>48.1077663</t>
  </si>
  <si>
    <t>5.1390072</t>
  </si>
  <si>
    <t>48.1251529</t>
  </si>
  <si>
    <t>5.14274</t>
  </si>
  <si>
    <t>48.105612</t>
  </si>
  <si>
    <t>5.1312685</t>
  </si>
  <si>
    <t>48.1003559</t>
  </si>
  <si>
    <t>5.1373756</t>
  </si>
  <si>
    <t>48.0837142</t>
  </si>
  <si>
    <t>5.1328542</t>
  </si>
  <si>
    <t>48.0970664</t>
  </si>
  <si>
    <t>5.1489714</t>
  </si>
  <si>
    <t>48.0885074</t>
  </si>
  <si>
    <t>5.1447219</t>
  </si>
  <si>
    <t>48.1110158</t>
  </si>
  <si>
    <t>5.1369342</t>
  </si>
  <si>
    <t>48.0906894</t>
  </si>
  <si>
    <t>5.1383851</t>
  </si>
  <si>
    <t>48.0947689</t>
  </si>
  <si>
    <t>5.1332301</t>
  </si>
  <si>
    <t>48.0822804</t>
  </si>
  <si>
    <t>5.1301068</t>
  </si>
  <si>
    <t>48.1132477</t>
  </si>
  <si>
    <t>5.1412265</t>
  </si>
  <si>
    <t>48.5280767</t>
  </si>
  <si>
    <t>5.13542</t>
  </si>
  <si>
    <t>48.0969301</t>
  </si>
  <si>
    <t>5.5072017</t>
  </si>
  <si>
    <t>48.4900586</t>
  </si>
  <si>
    <t>5.1370923</t>
  </si>
  <si>
    <t>47.6298251</t>
  </si>
  <si>
    <t>5.3400069</t>
  </si>
  <si>
    <t>47.9782227</t>
  </si>
  <si>
    <t>5.5762457</t>
  </si>
  <si>
    <t>47.954328</t>
  </si>
  <si>
    <t>5.3955101</t>
  </si>
  <si>
    <t>48.4273647</t>
  </si>
  <si>
    <t>4.9589757</t>
  </si>
  <si>
    <t>48.3643011</t>
  </si>
  <si>
    <t>5.1608016</t>
  </si>
  <si>
    <t>48.3213437</t>
  </si>
  <si>
    <t>5.2147816</t>
  </si>
  <si>
    <t>48.3775704</t>
  </si>
  <si>
    <t>4.9233139</t>
  </si>
  <si>
    <t>48.4640709</t>
  </si>
  <si>
    <t>5.3016266</t>
  </si>
  <si>
    <t>48.5934717</t>
  </si>
  <si>
    <t>4.866032</t>
  </si>
  <si>
    <t>48.5937741</t>
  </si>
  <si>
    <t>4.8653402</t>
  </si>
  <si>
    <t>48.3777506</t>
  </si>
  <si>
    <t>5.3466138</t>
  </si>
  <si>
    <t>48.1261674</t>
  </si>
  <si>
    <t>5.3517889</t>
  </si>
  <si>
    <t>48.5845359</t>
  </si>
  <si>
    <t>5.0358923</t>
  </si>
  <si>
    <t>48.5716826</t>
  </si>
  <si>
    <t>5.0438741</t>
  </si>
  <si>
    <t>47.781419</t>
  </si>
  <si>
    <t>5.606773</t>
  </si>
  <si>
    <t>48.0388702</t>
  </si>
  <si>
    <t>5.2147708</t>
  </si>
  <si>
    <t>48.297873</t>
  </si>
  <si>
    <t>5.1447963</t>
  </si>
  <si>
    <t>48.2973597</t>
  </si>
  <si>
    <t>5.1461526</t>
  </si>
  <si>
    <t>48.1711495</t>
  </si>
  <si>
    <t>5.6355791</t>
  </si>
  <si>
    <t>47.8497631</t>
  </si>
  <si>
    <t>5.7127876</t>
  </si>
  <si>
    <t>48.2633486</t>
  </si>
  <si>
    <t>5.6319677</t>
  </si>
  <si>
    <t>47.8325046</t>
  </si>
  <si>
    <t>5.5249049</t>
  </si>
  <si>
    <t>47.8416364</t>
  </si>
  <si>
    <t>5.5521352</t>
  </si>
  <si>
    <t>47.7548794</t>
  </si>
  <si>
    <t>5.3911557</t>
  </si>
  <si>
    <t>48.5831977</t>
  </si>
  <si>
    <t>4.8990926</t>
  </si>
  <si>
    <t>47.9013026</t>
  </si>
  <si>
    <t>5.3217147</t>
  </si>
  <si>
    <t>47.9041301</t>
  </si>
  <si>
    <t>5.3009808</t>
  </si>
  <si>
    <t>48.0315036</t>
  </si>
  <si>
    <t>5.4486473</t>
  </si>
  <si>
    <t>48.4434472</t>
  </si>
  <si>
    <t>5.1421146</t>
  </si>
  <si>
    <t>48.445564</t>
  </si>
  <si>
    <t>5.1535462</t>
  </si>
  <si>
    <t>48.441977</t>
  </si>
  <si>
    <t>5.1373056</t>
  </si>
  <si>
    <t>48.1380904</t>
  </si>
  <si>
    <t>5.0866444</t>
  </si>
  <si>
    <t>48.1386371</t>
  </si>
  <si>
    <t>5.0878495</t>
  </si>
  <si>
    <t>48.1845402</t>
  </si>
  <si>
    <t>4.9785621</t>
  </si>
  <si>
    <t>47.8325467</t>
  </si>
  <si>
    <t>5.6969887</t>
  </si>
  <si>
    <t>48.0974188</t>
  </si>
  <si>
    <t>4.7828793</t>
  </si>
  <si>
    <t>47.8633002</t>
  </si>
  <si>
    <t>5.3358112</t>
  </si>
  <si>
    <t>47.8493277</t>
  </si>
  <si>
    <t>5.3244076</t>
  </si>
  <si>
    <t>47.8484229</t>
  </si>
  <si>
    <t>5.3253579</t>
  </si>
  <si>
    <t>47.8769738</t>
  </si>
  <si>
    <t>5.3404838</t>
  </si>
  <si>
    <t>47.8544604</t>
  </si>
  <si>
    <t>5.331008</t>
  </si>
  <si>
    <t>48.4808592</t>
  </si>
  <si>
    <t>4.770994</t>
  </si>
  <si>
    <t>48.4612339</t>
  </si>
  <si>
    <t>4.847671</t>
  </si>
  <si>
    <t>48.4799504</t>
  </si>
  <si>
    <t>4.771594</t>
  </si>
  <si>
    <t>47.9705938</t>
  </si>
  <si>
    <t>5.1657043</t>
  </si>
  <si>
    <t>47.6800901</t>
  </si>
  <si>
    <t>5.2839247</t>
  </si>
  <si>
    <t>47.679117</t>
  </si>
  <si>
    <t>5.2901657</t>
  </si>
  <si>
    <t>47.7940958</t>
  </si>
  <si>
    <t>5.4176878</t>
  </si>
  <si>
    <t>47.6880125</t>
  </si>
  <si>
    <t>5.2211954</t>
  </si>
  <si>
    <t>47.7679957</t>
  </si>
  <si>
    <t>5.3122796</t>
  </si>
  <si>
    <t>48.5517111</t>
  </si>
  <si>
    <t>4.9100374</t>
  </si>
  <si>
    <t>48.5128761</t>
  </si>
  <si>
    <t>5.0059862</t>
  </si>
  <si>
    <t>48.0606777</t>
  </si>
  <si>
    <t>5.3334502</t>
  </si>
  <si>
    <t>47.9266779</t>
  </si>
  <si>
    <t>5.1955429</t>
  </si>
  <si>
    <t>48.1337934</t>
  </si>
  <si>
    <t>4.8671061</t>
  </si>
  <si>
    <t>48.6200438</t>
  </si>
  <si>
    <t>4.8974492</t>
  </si>
  <si>
    <t>47.9174597</t>
  </si>
  <si>
    <t>5.4418188</t>
  </si>
  <si>
    <t>48.0279982</t>
  </si>
  <si>
    <t>5.350474</t>
  </si>
  <si>
    <t>48.0340002</t>
  </si>
  <si>
    <t>5.3418142</t>
  </si>
  <si>
    <t>48.0290956</t>
  </si>
  <si>
    <t>5.345197</t>
  </si>
  <si>
    <t>48.0052919</t>
  </si>
  <si>
    <t>5.642936</t>
  </si>
  <si>
    <t>47.8646566</t>
  </si>
  <si>
    <t>5.2683432</t>
  </si>
  <si>
    <t>48.5079476</t>
  </si>
  <si>
    <t>4.7862505</t>
  </si>
  <si>
    <t>47.7516907</t>
  </si>
  <si>
    <t>5.6146097</t>
  </si>
  <si>
    <t>48.4237723</t>
  </si>
  <si>
    <t>5.2178996</t>
  </si>
  <si>
    <t>48.0419835</t>
  </si>
  <si>
    <t>5.2549691</t>
  </si>
  <si>
    <t>47.7475094</t>
  </si>
  <si>
    <t>5.6643663</t>
  </si>
  <si>
    <t>48.2858445</t>
  </si>
  <si>
    <t>5.4947054</t>
  </si>
  <si>
    <t>48.5313813</t>
  </si>
  <si>
    <t>5.096747</t>
  </si>
  <si>
    <t>48.2528786</t>
  </si>
  <si>
    <t>5.3315056</t>
  </si>
  <si>
    <t>48.5121998</t>
  </si>
  <si>
    <t>4.690065</t>
  </si>
  <si>
    <t>48.4545938</t>
  </si>
  <si>
    <t>4.6891959</t>
  </si>
  <si>
    <t>48.4346694</t>
  </si>
  <si>
    <t>4.7254178</t>
  </si>
  <si>
    <t>48.4969258</t>
  </si>
  <si>
    <t>4.6941694</t>
  </si>
  <si>
    <t>47.9539442</t>
  </si>
  <si>
    <t>5.2814195</t>
  </si>
  <si>
    <t>48.2723722</t>
  </si>
  <si>
    <t>5.406579</t>
  </si>
  <si>
    <t>47.884103</t>
  </si>
  <si>
    <t>5.2549486</t>
  </si>
  <si>
    <t>48.6373683</t>
  </si>
  <si>
    <t>4.9383187</t>
  </si>
  <si>
    <t>48.6430987</t>
  </si>
  <si>
    <t>4.9739463</t>
  </si>
  <si>
    <t>48.6391143</t>
  </si>
  <si>
    <t>4.9800303</t>
  </si>
  <si>
    <t>48.6450927</t>
  </si>
  <si>
    <t>4.9666514</t>
  </si>
  <si>
    <t>48.6375944</t>
  </si>
  <si>
    <t>4.9405115</t>
  </si>
  <si>
    <t>48.6373298</t>
  </si>
  <si>
    <t>4.9539458</t>
  </si>
  <si>
    <t>48.6391133</t>
  </si>
  <si>
    <t>4.9500916</t>
  </si>
  <si>
    <t>48.6433924</t>
  </si>
  <si>
    <t>4.9738135</t>
  </si>
  <si>
    <t>48.6459297</t>
  </si>
  <si>
    <t>4.9653835</t>
  </si>
  <si>
    <t>48.6378426</t>
  </si>
  <si>
    <t>4.9529631</t>
  </si>
  <si>
    <t>48.6391424</t>
  </si>
  <si>
    <t>4.9400991</t>
  </si>
  <si>
    <t>48.6322842</t>
  </si>
  <si>
    <t>4.9664483</t>
  </si>
  <si>
    <t>48.6312609</t>
  </si>
  <si>
    <t>4.9502646</t>
  </si>
  <si>
    <t>48.6223921</t>
  </si>
  <si>
    <t>4.9855852</t>
  </si>
  <si>
    <t>47.8910392</t>
  </si>
  <si>
    <t>5.0917767</t>
  </si>
  <si>
    <t>47.8326306</t>
  </si>
  <si>
    <t>5.3260604</t>
  </si>
  <si>
    <t>48.0021207</t>
  </si>
  <si>
    <t>5.4253362</t>
  </si>
  <si>
    <t>47.9556384</t>
  </si>
  <si>
    <t>5.5865864</t>
  </si>
  <si>
    <t>48.0597671</t>
  </si>
  <si>
    <t>5.0553515</t>
  </si>
  <si>
    <t>48.4114958</t>
  </si>
  <si>
    <t>4.8398398</t>
  </si>
  <si>
    <t>48.4543492</t>
  </si>
  <si>
    <t>5.1731076</t>
  </si>
  <si>
    <t>47.8144782</t>
  </si>
  <si>
    <t>5.4650528</t>
  </si>
  <si>
    <t>48.616147</t>
  </si>
  <si>
    <t>4.9062846</t>
  </si>
  <si>
    <t>48.0091805</t>
  </si>
  <si>
    <t>5.5305529</t>
  </si>
  <si>
    <t>48.0000526</t>
  </si>
  <si>
    <t>5.4914996</t>
  </si>
  <si>
    <t>48.0005785</t>
  </si>
  <si>
    <t>5.4899641</t>
  </si>
  <si>
    <t>47.8966743</t>
  </si>
  <si>
    <t>5.621614</t>
  </si>
  <si>
    <t>48.4718697</t>
  </si>
  <si>
    <t>4.9699473</t>
  </si>
  <si>
    <t>48.2392517</t>
  </si>
  <si>
    <t>5.1350995</t>
  </si>
  <si>
    <t>47.7735404</t>
  </si>
  <si>
    <t>5.3634759</t>
  </si>
  <si>
    <t>47.731101</t>
  </si>
  <si>
    <t>5.3107538</t>
  </si>
  <si>
    <t>48.6668539</t>
  </si>
  <si>
    <t>4.9025924</t>
  </si>
  <si>
    <t>48.1055292</t>
  </si>
  <si>
    <t>5.0636352</t>
  </si>
  <si>
    <t>48.5070153</t>
  </si>
  <si>
    <t>4.8690802</t>
  </si>
  <si>
    <t>48.4975959</t>
  </si>
  <si>
    <t>4.945407</t>
  </si>
  <si>
    <t>COLLEGE SIGNY L\'ABBAYE</t>
  </si>
  <si>
    <t>COLLEGE D\'OTHE ET VANNE</t>
  </si>
  <si>
    <t>COLLEGE ST PIERRE EN L\'ISLE</t>
  </si>
  <si>
    <t>COLLEGE SAINTE JEANNE D\'ARC</t>
  </si>
  <si>
    <t>COLLEGE JEANNE D\'ARC - LA SALLE</t>
  </si>
  <si>
    <t>COLLEGE DU MONT D\'HOR</t>
  </si>
  <si>
    <t>COLLEGE JOUFFROY D\'ABBANS</t>
  </si>
  <si>
    <t>ECOLE PRIMAIRE DU PRE VERS L\'AISNE</t>
  </si>
  <si>
    <t>ECOLE PRIMAIRE D\'APPLICATION JOLIOT-CURIE</t>
  </si>
  <si>
    <t>ECOLE PRIMAIRE D\'ETION</t>
  </si>
  <si>
    <t>ECOLE PRIMAIRE D\'APPLICATION DE FLANDRE</t>
  </si>
  <si>
    <t>ECOLE PRIMAIRE D\'APPLICATION JEAN ZAY</t>
  </si>
  <si>
    <t>ECOLE MATERNELLE LA TOUR D\'AUVERGNE</t>
  </si>
  <si>
    <t>ECOLE PRIMAIRE D\'HARCY-LONNY-SORMONNE</t>
  </si>
  <si>
    <t>ECOLE PRIMAIRE D\'HIRAUMONT</t>
  </si>
  <si>
    <t>ECOLE PRIMAIRE L\'ESPLANADE</t>
  </si>
  <si>
    <t>ECOLE PRIMAIRE GR SCO DE LA VALLEE DE L\'ARCE</t>
  </si>
  <si>
    <t>ECOLE PRIMAIRE GROUPE SCOLAIRE L\'OREE D\'OTHE</t>
  </si>
  <si>
    <t>ECOLE PRIMAIRE MAURICE BEAUGRAND-GRANGE L\'EVE</t>
  </si>
  <si>
    <t>ECOLE PRIMAIRE CENTRE DEPARTEM DE L\'ENFANCE</t>
  </si>
  <si>
    <t>ECOLE PRIMAIRE JEANNE D\'ARC</t>
  </si>
  <si>
    <t>ECOLE ELEMENTAIRE D\'ANGLURE</t>
  </si>
  <si>
    <t>ECOLE PRIMAIRE DE L\'ARDRE</t>
  </si>
  <si>
    <t>ECOLE PRIMAIRE DES BORDS DE L\'ARDRE</t>
  </si>
  <si>
    <t>ECOLE PRIMAIRE SAINTE JEANNE D\'ARC</t>
  </si>
  <si>
    <t>ECOLE ELEMENTAIRE DE L\'HIPPODROME</t>
  </si>
  <si>
    <t>ECOLE MATERNELLE DE L\'HIPPODROME</t>
  </si>
  <si>
    <t>ECOLE MATERNELLE JEAN D\'AULAN</t>
  </si>
  <si>
    <t>ECOLE PRIMAIRE D\'APPLICATION JULES FERRY</t>
  </si>
  <si>
    <t>ECOLE PRIMAIRE D\'APPLICATION VOLTAIRE MOULIN</t>
  </si>
  <si>
    <t>ECOLE MATERNELLE L\'ARC EN CIEL</t>
  </si>
  <si>
    <t>LYCEE PROFESSIONNEL JEANNE D\'ARC</t>
  </si>
  <si>
    <t>LYCEE PROFESSIONNEL JEANNE D\'ARC - LA SALLE</t>
  </si>
  <si>
    <t>MONTIER-EN-L\'ISLE</t>
  </si>
  <si>
    <t>PLANCY-L\'ABBAYE</t>
  </si>
  <si>
    <t>AVENAY-VAL-D\'OR</t>
  </si>
  <si>
    <t>L\'EPINE</t>
  </si>
  <si>
    <t>NOGENT-L\'ABBESSE</t>
  </si>
  <si>
    <t>ORBAIS-L\'ABBAYE</t>
  </si>
  <si>
    <t>SAINT-MARTIN-D\'ABLOIS</t>
  </si>
  <si>
    <t>TROIS-FONTAINES-L\'ABBAYE</t>
  </si>
  <si>
    <t>LE VAL-D\'ESNOMS</t>
  </si>
  <si>
    <t>NEUILLY-L\'EVEQUE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</si>
</sst>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6"/>
      <color indexed="8"/>
      <name val="Arial"/>
      <family val="2"/>
    </font>
    <font>
      <b/>
      <sz val="9"/>
      <color indexed="9"/>
      <name val="Arial"/>
      <family val="2"/>
    </font>
    <font>
      <b/>
      <sz val="9"/>
      <color indexed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54"/>
        <bgColor indexed="9"/>
      </patternFill>
    </fill>
    <fill>
      <patternFill patternType="solid">
        <fgColor theme="2"/>
        <bgColor indexed="9"/>
      </patternFill>
    </fill>
    <fill>
      <patternFill patternType="solid">
        <fgColor theme="3" tint="0.59999389629810485"/>
        <bgColor indexed="9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9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9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9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9"/>
      </patternFill>
    </fill>
    <fill>
      <patternFill patternType="solid">
        <fgColor theme="7" tint="0.39997558519241921"/>
        <bgColor indexed="9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 tint="-9.9978637043366805E-2"/>
        <bgColor indexed="9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9"/>
      </patternFill>
    </fill>
    <fill>
      <patternFill patternType="solid">
        <fgColor theme="4" tint="0.59999389629810485"/>
        <bgColor indexed="9"/>
      </patternFill>
    </fill>
    <fill>
      <patternFill patternType="solid">
        <fgColor theme="9" tint="0.39997558519241921"/>
        <bgColor indexed="9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9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9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/>
        <bgColor indexed="9"/>
      </patternFill>
    </fill>
    <fill>
      <patternFill patternType="solid">
        <fgColor theme="4"/>
        <bgColor indexed="64"/>
      </patternFill>
    </fill>
    <fill>
      <patternFill patternType="solid">
        <fgColor theme="2" tint="-0.499984740745262"/>
        <bgColor indexed="9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-0.249977111117893"/>
        <bgColor indexed="9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1" fillId="2" borderId="0" xfId="0" applyFont="1" applyFill="1" applyAlignment="1">
      <alignment vertical="center" textRotation="90" wrapText="1"/>
    </xf>
    <xf numFmtId="0" fontId="4" fillId="0" borderId="1" xfId="0" applyFont="1" applyFill="1" applyBorder="1" applyAlignment="1">
      <alignment horizontal="left" vertical="center"/>
    </xf>
    <xf numFmtId="1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1" xfId="0" applyNumberFormat="1" applyFont="1" applyFill="1" applyBorder="1" applyAlignment="1">
      <alignment horizontal="left" vertical="center"/>
    </xf>
    <xf numFmtId="0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 textRotation="90" wrapText="1"/>
    </xf>
    <xf numFmtId="0" fontId="0" fillId="0" borderId="0" xfId="0" applyNumberFormat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 textRotation="90" wrapText="1"/>
    </xf>
    <xf numFmtId="1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3" borderId="1" xfId="0" applyFont="1" applyFill="1" applyBorder="1" applyAlignment="1">
      <alignment horizontal="center" vertical="center" textRotation="90" wrapText="1"/>
    </xf>
    <xf numFmtId="0" fontId="2" fillId="3" borderId="1" xfId="0" applyFont="1" applyFill="1" applyBorder="1" applyAlignment="1">
      <alignment horizontal="left" vertical="center"/>
    </xf>
    <xf numFmtId="0" fontId="2" fillId="3" borderId="2" xfId="0" applyNumberFormat="1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 textRotation="90" wrapText="1"/>
    </xf>
    <xf numFmtId="0" fontId="2" fillId="5" borderId="1" xfId="0" applyFont="1" applyFill="1" applyBorder="1" applyAlignment="1">
      <alignment horizontal="center" vertical="center" textRotation="90" wrapText="1"/>
    </xf>
    <xf numFmtId="1" fontId="4" fillId="6" borderId="1" xfId="0" applyNumberFormat="1" applyFont="1" applyFill="1" applyBorder="1" applyAlignment="1">
      <alignment horizontal="center" vertical="center"/>
    </xf>
    <xf numFmtId="1" fontId="0" fillId="6" borderId="0" xfId="0" applyNumberFormat="1" applyFill="1" applyAlignment="1">
      <alignment horizontal="center" vertical="center"/>
    </xf>
    <xf numFmtId="0" fontId="0" fillId="6" borderId="0" xfId="0" applyFill="1" applyAlignment="1">
      <alignment vertical="center"/>
    </xf>
    <xf numFmtId="0" fontId="0" fillId="6" borderId="0" xfId="0" applyFill="1" applyAlignment="1">
      <alignment horizontal="center" vertical="center"/>
    </xf>
    <xf numFmtId="0" fontId="0" fillId="8" borderId="0" xfId="0" applyFill="1" applyAlignment="1">
      <alignment vertical="center"/>
    </xf>
    <xf numFmtId="0" fontId="2" fillId="9" borderId="1" xfId="0" applyFont="1" applyFill="1" applyBorder="1" applyAlignment="1">
      <alignment horizontal="center" vertical="center" textRotation="90" wrapText="1"/>
    </xf>
    <xf numFmtId="1" fontId="4" fillId="10" borderId="1" xfId="0" applyNumberFormat="1" applyFont="1" applyFill="1" applyBorder="1" applyAlignment="1">
      <alignment horizontal="center" vertical="center"/>
    </xf>
    <xf numFmtId="0" fontId="0" fillId="10" borderId="0" xfId="0" applyFill="1" applyAlignment="1">
      <alignment vertical="center"/>
    </xf>
    <xf numFmtId="0" fontId="0" fillId="10" borderId="0" xfId="0" applyFill="1" applyAlignment="1">
      <alignment horizontal="center" vertical="center"/>
    </xf>
    <xf numFmtId="0" fontId="2" fillId="11" borderId="1" xfId="0" applyFont="1" applyFill="1" applyBorder="1" applyAlignment="1">
      <alignment horizontal="center" vertical="center" textRotation="90" wrapText="1"/>
    </xf>
    <xf numFmtId="0" fontId="0" fillId="12" borderId="0" xfId="0" applyFill="1" applyAlignment="1">
      <alignment vertical="center"/>
    </xf>
    <xf numFmtId="0" fontId="2" fillId="13" borderId="1" xfId="0" applyFont="1" applyFill="1" applyBorder="1" applyAlignment="1">
      <alignment horizontal="center" vertical="center" textRotation="90" wrapText="1"/>
    </xf>
    <xf numFmtId="0" fontId="2" fillId="14" borderId="1" xfId="0" applyFont="1" applyFill="1" applyBorder="1" applyAlignment="1">
      <alignment horizontal="center" vertical="center" textRotation="90" wrapText="1"/>
    </xf>
    <xf numFmtId="0" fontId="6" fillId="14" borderId="1" xfId="0" applyFont="1" applyFill="1" applyBorder="1" applyAlignment="1">
      <alignment horizontal="center" vertical="center" textRotation="90" wrapText="1"/>
    </xf>
    <xf numFmtId="1" fontId="4" fillId="15" borderId="1" xfId="0" applyNumberFormat="1" applyFont="1" applyFill="1" applyBorder="1" applyAlignment="1">
      <alignment horizontal="center" vertical="center"/>
    </xf>
    <xf numFmtId="0" fontId="0" fillId="15" borderId="0" xfId="0" applyFill="1" applyAlignment="1">
      <alignment vertical="center"/>
    </xf>
    <xf numFmtId="0" fontId="0" fillId="15" borderId="0" xfId="0" applyFill="1" applyAlignment="1">
      <alignment horizontal="center" vertical="center"/>
    </xf>
    <xf numFmtId="0" fontId="5" fillId="15" borderId="0" xfId="0" applyFont="1" applyFill="1" applyAlignment="1">
      <alignment horizontal="center" vertical="center"/>
    </xf>
    <xf numFmtId="0" fontId="0" fillId="17" borderId="0" xfId="0" applyFill="1" applyAlignment="1">
      <alignment vertical="center"/>
    </xf>
    <xf numFmtId="0" fontId="2" fillId="18" borderId="1" xfId="0" applyFont="1" applyFill="1" applyBorder="1" applyAlignment="1">
      <alignment horizontal="center" vertical="center" textRotation="90" wrapText="1"/>
    </xf>
    <xf numFmtId="0" fontId="2" fillId="19" borderId="1" xfId="0" applyFont="1" applyFill="1" applyBorder="1" applyAlignment="1">
      <alignment horizontal="center" vertical="center" textRotation="90" wrapText="1"/>
    </xf>
    <xf numFmtId="0" fontId="2" fillId="20" borderId="1" xfId="0" applyFont="1" applyFill="1" applyBorder="1" applyAlignment="1">
      <alignment horizontal="center" vertical="center" textRotation="90" wrapText="1"/>
    </xf>
    <xf numFmtId="1" fontId="4" fillId="21" borderId="1" xfId="0" applyNumberFormat="1" applyFont="1" applyFill="1" applyBorder="1" applyAlignment="1">
      <alignment horizontal="center" vertical="center"/>
    </xf>
    <xf numFmtId="0" fontId="0" fillId="21" borderId="0" xfId="0" applyFill="1" applyAlignment="1">
      <alignment vertical="center"/>
    </xf>
    <xf numFmtId="0" fontId="0" fillId="21" borderId="0" xfId="0" applyFill="1" applyAlignment="1">
      <alignment horizontal="center" vertical="center"/>
    </xf>
    <xf numFmtId="0" fontId="2" fillId="22" borderId="1" xfId="0" applyFont="1" applyFill="1" applyBorder="1" applyAlignment="1">
      <alignment horizontal="center" vertical="center" textRotation="90" wrapText="1"/>
    </xf>
    <xf numFmtId="1" fontId="4" fillId="23" borderId="1" xfId="0" applyNumberFormat="1" applyFont="1" applyFill="1" applyBorder="1" applyAlignment="1">
      <alignment horizontal="center" vertical="center"/>
    </xf>
    <xf numFmtId="0" fontId="0" fillId="23" borderId="0" xfId="0" applyFill="1" applyAlignment="1">
      <alignment vertical="center"/>
    </xf>
    <xf numFmtId="0" fontId="0" fillId="23" borderId="0" xfId="0" applyFill="1" applyAlignment="1">
      <alignment horizontal="center" vertical="center"/>
    </xf>
    <xf numFmtId="0" fontId="2" fillId="11" borderId="1" xfId="0" applyNumberFormat="1" applyFont="1" applyFill="1" applyBorder="1" applyAlignment="1">
      <alignment horizontal="center" vertical="center" textRotation="90" wrapText="1"/>
    </xf>
    <xf numFmtId="0" fontId="4" fillId="12" borderId="1" xfId="0" applyNumberFormat="1" applyFont="1" applyFill="1" applyBorder="1" applyAlignment="1">
      <alignment horizontal="center" vertical="center"/>
    </xf>
    <xf numFmtId="0" fontId="0" fillId="12" borderId="0" xfId="0" applyNumberFormat="1" applyFill="1" applyAlignment="1">
      <alignment horizontal="center" vertical="center"/>
    </xf>
    <xf numFmtId="0" fontId="2" fillId="24" borderId="1" xfId="0" applyNumberFormat="1" applyFont="1" applyFill="1" applyBorder="1" applyAlignment="1">
      <alignment horizontal="center" vertical="center" textRotation="90" wrapText="1"/>
    </xf>
    <xf numFmtId="0" fontId="4" fillId="25" borderId="1" xfId="0" applyNumberFormat="1" applyFont="1" applyFill="1" applyBorder="1" applyAlignment="1">
      <alignment horizontal="center" vertical="center"/>
    </xf>
    <xf numFmtId="0" fontId="0" fillId="25" borderId="0" xfId="0" applyFill="1" applyAlignment="1">
      <alignment vertical="center"/>
    </xf>
    <xf numFmtId="0" fontId="0" fillId="25" borderId="0" xfId="0" applyNumberFormat="1" applyFill="1" applyAlignment="1">
      <alignment horizontal="center" vertical="center"/>
    </xf>
    <xf numFmtId="0" fontId="2" fillId="22" borderId="1" xfId="0" applyNumberFormat="1" applyFont="1" applyFill="1" applyBorder="1" applyAlignment="1">
      <alignment horizontal="center" vertical="center" textRotation="90" wrapText="1"/>
    </xf>
    <xf numFmtId="0" fontId="4" fillId="23" borderId="1" xfId="0" applyNumberFormat="1" applyFont="1" applyFill="1" applyBorder="1" applyAlignment="1">
      <alignment horizontal="center" vertical="center"/>
    </xf>
    <xf numFmtId="0" fontId="0" fillId="23" borderId="0" xfId="0" applyNumberFormat="1" applyFill="1" applyAlignment="1">
      <alignment horizontal="center" vertical="center"/>
    </xf>
    <xf numFmtId="0" fontId="2" fillId="20" borderId="1" xfId="0" applyNumberFormat="1" applyFont="1" applyFill="1" applyBorder="1" applyAlignment="1">
      <alignment horizontal="center" vertical="center" textRotation="90" wrapText="1"/>
    </xf>
    <xf numFmtId="0" fontId="4" fillId="21" borderId="1" xfId="0" applyNumberFormat="1" applyFont="1" applyFill="1" applyBorder="1" applyAlignment="1">
      <alignment horizontal="center" vertical="center"/>
    </xf>
    <xf numFmtId="0" fontId="0" fillId="21" borderId="0" xfId="0" applyNumberFormat="1" applyFill="1" applyAlignment="1">
      <alignment horizontal="center" vertical="center"/>
    </xf>
    <xf numFmtId="0" fontId="2" fillId="26" borderId="1" xfId="0" applyNumberFormat="1" applyFont="1" applyFill="1" applyBorder="1" applyAlignment="1">
      <alignment horizontal="center" vertical="center" textRotation="90" wrapText="1"/>
    </xf>
    <xf numFmtId="0" fontId="4" fillId="27" borderId="1" xfId="0" applyNumberFormat="1" applyFont="1" applyFill="1" applyBorder="1" applyAlignment="1">
      <alignment horizontal="center" vertical="center"/>
    </xf>
    <xf numFmtId="0" fontId="0" fillId="27" borderId="0" xfId="0" applyFill="1" applyAlignment="1">
      <alignment vertical="center"/>
    </xf>
    <xf numFmtId="0" fontId="0" fillId="27" borderId="0" xfId="0" applyNumberFormat="1" applyFill="1" applyAlignment="1">
      <alignment horizontal="center" vertical="center"/>
    </xf>
    <xf numFmtId="0" fontId="2" fillId="28" borderId="1" xfId="0" applyNumberFormat="1" applyFont="1" applyFill="1" applyBorder="1" applyAlignment="1">
      <alignment horizontal="center" vertical="center" textRotation="90" wrapText="1"/>
    </xf>
    <xf numFmtId="0" fontId="4" fillId="29" borderId="1" xfId="0" applyNumberFormat="1" applyFont="1" applyFill="1" applyBorder="1" applyAlignment="1">
      <alignment horizontal="center" vertical="center"/>
    </xf>
    <xf numFmtId="0" fontId="0" fillId="29" borderId="0" xfId="0" applyFill="1" applyAlignment="1">
      <alignment vertical="center"/>
    </xf>
    <xf numFmtId="0" fontId="0" fillId="29" borderId="0" xfId="0" applyNumberFormat="1" applyFill="1" applyAlignment="1">
      <alignment horizontal="center" vertical="center"/>
    </xf>
    <xf numFmtId="0" fontId="2" fillId="16" borderId="1" xfId="0" applyNumberFormat="1" applyFont="1" applyFill="1" applyBorder="1" applyAlignment="1">
      <alignment horizontal="center" vertical="center" textRotation="90" wrapText="1"/>
    </xf>
    <xf numFmtId="0" fontId="4" fillId="17" borderId="1" xfId="0" applyNumberFormat="1" applyFont="1" applyFill="1" applyBorder="1" applyAlignment="1">
      <alignment horizontal="center" vertical="center"/>
    </xf>
    <xf numFmtId="0" fontId="0" fillId="17" borderId="0" xfId="0" applyNumberFormat="1" applyFill="1" applyAlignment="1">
      <alignment horizontal="center" vertical="center"/>
    </xf>
    <xf numFmtId="0" fontId="2" fillId="7" borderId="1" xfId="0" applyNumberFormat="1" applyFont="1" applyFill="1" applyBorder="1" applyAlignment="1">
      <alignment horizontal="center" vertical="center" textRotation="90" wrapText="1"/>
    </xf>
    <xf numFmtId="0" fontId="4" fillId="8" borderId="1" xfId="0" applyNumberFormat="1" applyFont="1" applyFill="1" applyBorder="1" applyAlignment="1">
      <alignment horizontal="center" vertical="center"/>
    </xf>
    <xf numFmtId="0" fontId="0" fillId="8" borderId="0" xfId="0" applyNumberFormat="1" applyFill="1" applyAlignment="1">
      <alignment horizontal="center" vertical="center"/>
    </xf>
    <xf numFmtId="0" fontId="2" fillId="30" borderId="1" xfId="0" applyNumberFormat="1" applyFont="1" applyFill="1" applyBorder="1" applyAlignment="1">
      <alignment horizontal="center" vertical="center" textRotation="90" wrapText="1"/>
    </xf>
    <xf numFmtId="0" fontId="4" fillId="31" borderId="1" xfId="0" applyNumberFormat="1" applyFont="1" applyFill="1" applyBorder="1" applyAlignment="1">
      <alignment horizontal="center" vertical="center"/>
    </xf>
    <xf numFmtId="0" fontId="0" fillId="31" borderId="0" xfId="0" applyFill="1" applyAlignment="1">
      <alignment vertical="center"/>
    </xf>
    <xf numFmtId="0" fontId="0" fillId="31" borderId="0" xfId="0" applyNumberFormat="1" applyFill="1" applyAlignment="1">
      <alignment horizontal="center" vertical="center"/>
    </xf>
    <xf numFmtId="0" fontId="2" fillId="26" borderId="1" xfId="0" applyFont="1" applyFill="1" applyBorder="1" applyAlignment="1">
      <alignment horizontal="center" vertical="center" textRotation="90" wrapText="1"/>
    </xf>
    <xf numFmtId="1" fontId="4" fillId="27" borderId="1" xfId="0" applyNumberFormat="1" applyFont="1" applyFill="1" applyBorder="1" applyAlignment="1">
      <alignment horizontal="center" vertical="center"/>
    </xf>
    <xf numFmtId="0" fontId="0" fillId="27" borderId="0" xfId="0" applyFill="1" applyAlignment="1">
      <alignment horizontal="center" vertical="center"/>
    </xf>
    <xf numFmtId="0" fontId="2" fillId="5" borderId="7" xfId="0" applyFont="1" applyFill="1" applyBorder="1" applyAlignment="1">
      <alignment horizontal="center" vertical="center" textRotation="90" wrapText="1"/>
    </xf>
    <xf numFmtId="0" fontId="5" fillId="25" borderId="0" xfId="0" applyFont="1" applyFill="1" applyAlignment="1">
      <alignment vertical="center"/>
    </xf>
    <xf numFmtId="1" fontId="5" fillId="6" borderId="0" xfId="0" applyNumberFormat="1" applyFont="1" applyFill="1" applyAlignment="1">
      <alignment horizontal="center" vertical="center"/>
    </xf>
    <xf numFmtId="0" fontId="0" fillId="6" borderId="0" xfId="0" applyFill="1" applyAlignment="1">
      <alignment horizontal="center" vertical="center" shrinkToFit="1"/>
    </xf>
    <xf numFmtId="0" fontId="5" fillId="6" borderId="0" xfId="0" applyFont="1" applyFill="1" applyAlignment="1">
      <alignment horizontal="center" vertical="center"/>
    </xf>
    <xf numFmtId="0" fontId="4" fillId="25" borderId="1" xfId="0" applyNumberFormat="1" applyFont="1" applyFill="1" applyBorder="1" applyAlignment="1">
      <alignment horizontal="center" vertical="center" shrinkToFit="1"/>
    </xf>
    <xf numFmtId="0" fontId="2" fillId="3" borderId="1" xfId="0" applyFont="1" applyFill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left" vertical="center"/>
    </xf>
    <xf numFmtId="0" fontId="2" fillId="3" borderId="3" xfId="0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0" fontId="2" fillId="3" borderId="6" xfId="0" applyNumberFormat="1" applyFont="1" applyFill="1" applyBorder="1" applyAlignment="1">
      <alignment horizontal="center" vertical="center" wrapText="1"/>
    </xf>
    <xf numFmtId="0" fontId="0" fillId="32" borderId="0" xfId="0" applyFill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41"/>
  <sheetViews>
    <sheetView topLeftCell="H1" zoomScale="70" zoomScaleNormal="70" workbookViewId="0">
      <selection activeCell="AH1" sqref="AH1:AJ1"/>
    </sheetView>
  </sheetViews>
  <sheetFormatPr baseColWidth="10" defaultColWidth="9.140625" defaultRowHeight="12.75" x14ac:dyDescent="0.2"/>
  <cols>
    <col min="1" max="1" width="13.28515625" style="1" bestFit="1" customWidth="1"/>
    <col min="2" max="2" width="26.7109375" style="11" bestFit="1" customWidth="1"/>
    <col min="3" max="3" width="7.42578125" style="1" bestFit="1" customWidth="1"/>
    <col min="4" max="4" width="9.5703125" style="1" bestFit="1" customWidth="1"/>
    <col min="5" max="5" width="14.85546875" style="1" bestFit="1" customWidth="1"/>
    <col min="6" max="6" width="30.7109375" style="1" bestFit="1" customWidth="1"/>
    <col min="7" max="7" width="35.140625" style="1" bestFit="1" customWidth="1"/>
    <col min="8" max="8" width="5" style="2" bestFit="1" customWidth="1"/>
    <col min="9" max="9" width="7" style="2" bestFit="1" customWidth="1"/>
    <col min="10" max="10" width="3.140625" style="2" bestFit="1" customWidth="1"/>
    <col min="11" max="11" width="4" style="2" bestFit="1" customWidth="1"/>
    <col min="12" max="13" width="3.140625" style="2" bestFit="1" customWidth="1"/>
    <col min="14" max="14" width="6" style="2" bestFit="1" customWidth="1"/>
    <col min="15" max="15" width="5" style="2" customWidth="1"/>
    <col min="16" max="16" width="4" style="2" bestFit="1" customWidth="1"/>
    <col min="17" max="17" width="6" style="2" bestFit="1" customWidth="1"/>
    <col min="18" max="18" width="5" style="2" customWidth="1"/>
    <col min="19" max="20" width="3.140625" style="2" bestFit="1" customWidth="1"/>
    <col min="21" max="21" width="5.42578125" style="2" bestFit="1" customWidth="1"/>
    <col min="22" max="23" width="3.140625" style="2" bestFit="1" customWidth="1"/>
    <col min="24" max="24" width="4" style="2" bestFit="1" customWidth="1"/>
    <col min="25" max="25" width="4" style="18" bestFit="1" customWidth="1"/>
    <col min="26" max="26" width="5" style="2" customWidth="1"/>
    <col min="27" max="27" width="4" style="2" bestFit="1" customWidth="1"/>
    <col min="28" max="28" width="3.140625" style="2" bestFit="1" customWidth="1"/>
    <col min="29" max="29" width="4" style="2" bestFit="1" customWidth="1"/>
    <col min="30" max="30" width="3.140625" style="2" bestFit="1" customWidth="1"/>
    <col min="31" max="33" width="4.42578125" style="2" customWidth="1"/>
    <col min="34" max="36" width="5" style="15" customWidth="1"/>
    <col min="37" max="39" width="5.140625" style="15" bestFit="1" customWidth="1"/>
    <col min="40" max="40" width="5.140625" style="15" customWidth="1"/>
    <col min="41" max="50" width="5.140625" style="15" bestFit="1" customWidth="1"/>
    <col min="51" max="52" width="5.5703125" style="15" customWidth="1"/>
    <col min="53" max="69" width="5.140625" style="15" bestFit="1" customWidth="1"/>
    <col min="70" max="70" width="5.85546875" style="15" bestFit="1" customWidth="1"/>
    <col min="71" max="16384" width="9.140625" style="1"/>
  </cols>
  <sheetData>
    <row r="1" spans="1:70" s="3" customFormat="1" ht="80.25" customHeight="1" x14ac:dyDescent="0.2">
      <c r="A1" s="93" t="s">
        <v>548</v>
      </c>
      <c r="B1" s="96" t="s">
        <v>575</v>
      </c>
      <c r="C1" s="93" t="s">
        <v>552</v>
      </c>
      <c r="D1" s="93" t="s">
        <v>549</v>
      </c>
      <c r="E1" s="93" t="s">
        <v>550</v>
      </c>
      <c r="F1" s="93" t="s">
        <v>571</v>
      </c>
      <c r="G1" s="93" t="s">
        <v>551</v>
      </c>
      <c r="H1" s="99" t="s">
        <v>0</v>
      </c>
      <c r="I1" s="100"/>
      <c r="J1" s="100"/>
      <c r="K1" s="100"/>
      <c r="L1" s="100"/>
      <c r="M1" s="101"/>
      <c r="N1" s="98" t="s">
        <v>1</v>
      </c>
      <c r="O1" s="98"/>
      <c r="P1" s="98"/>
      <c r="Q1" s="98"/>
      <c r="R1" s="98"/>
      <c r="S1" s="98"/>
      <c r="T1" s="98"/>
      <c r="U1" s="98"/>
      <c r="V1" s="98" t="s">
        <v>2</v>
      </c>
      <c r="W1" s="98"/>
      <c r="X1" s="98"/>
      <c r="Y1" s="98"/>
      <c r="Z1" s="98"/>
      <c r="AA1" s="98"/>
      <c r="AB1" s="98"/>
      <c r="AC1" s="98"/>
      <c r="AD1" s="98"/>
      <c r="AE1" s="99" t="s">
        <v>579</v>
      </c>
      <c r="AF1" s="100"/>
      <c r="AG1" s="101"/>
      <c r="AH1" s="95" t="s">
        <v>610</v>
      </c>
      <c r="AI1" s="95"/>
      <c r="AJ1" s="95"/>
      <c r="AK1" s="95" t="s">
        <v>562</v>
      </c>
      <c r="AL1" s="95"/>
      <c r="AM1" s="95"/>
      <c r="AN1" s="102" t="s">
        <v>563</v>
      </c>
      <c r="AO1" s="103"/>
      <c r="AP1" s="103"/>
      <c r="AQ1" s="103"/>
      <c r="AR1" s="103"/>
      <c r="AS1" s="103"/>
      <c r="AT1" s="104"/>
      <c r="AU1" s="102" t="s">
        <v>564</v>
      </c>
      <c r="AV1" s="103"/>
      <c r="AW1" s="103"/>
      <c r="AX1" s="104"/>
      <c r="AY1" s="95" t="s">
        <v>583</v>
      </c>
      <c r="AZ1" s="95"/>
      <c r="BA1" s="95"/>
      <c r="BB1" s="94" t="s">
        <v>565</v>
      </c>
      <c r="BC1" s="94"/>
      <c r="BD1" s="94"/>
      <c r="BE1" s="94"/>
      <c r="BF1" s="94" t="s">
        <v>569</v>
      </c>
      <c r="BG1" s="95"/>
      <c r="BH1" s="95"/>
      <c r="BI1" s="95"/>
      <c r="BJ1" s="95"/>
      <c r="BK1" s="95"/>
      <c r="BL1" s="95"/>
      <c r="BM1" s="94" t="s">
        <v>568</v>
      </c>
      <c r="BN1" s="95"/>
      <c r="BO1" s="95"/>
      <c r="BP1" s="94" t="s">
        <v>570</v>
      </c>
      <c r="BQ1" s="94"/>
      <c r="BR1" s="94"/>
    </row>
    <row r="2" spans="1:70" s="6" customFormat="1" ht="100.5" customHeight="1" x14ac:dyDescent="0.2">
      <c r="A2" s="93"/>
      <c r="B2" s="97"/>
      <c r="C2" s="93"/>
      <c r="D2" s="93"/>
      <c r="E2" s="93"/>
      <c r="F2" s="93"/>
      <c r="G2" s="93"/>
      <c r="H2" s="4" t="s">
        <v>3</v>
      </c>
      <c r="I2" s="4" t="s">
        <v>4</v>
      </c>
      <c r="J2" s="4" t="s">
        <v>572</v>
      </c>
      <c r="K2" s="4" t="s">
        <v>5</v>
      </c>
      <c r="L2" s="4" t="s">
        <v>7</v>
      </c>
      <c r="M2" s="5" t="s">
        <v>574</v>
      </c>
      <c r="N2" s="4" t="s">
        <v>3</v>
      </c>
      <c r="O2" s="4" t="s">
        <v>4</v>
      </c>
      <c r="P2" s="5" t="s">
        <v>572</v>
      </c>
      <c r="Q2" s="4" t="s">
        <v>5</v>
      </c>
      <c r="R2" s="4" t="s">
        <v>6</v>
      </c>
      <c r="S2" s="4" t="s">
        <v>8</v>
      </c>
      <c r="T2" s="4" t="s">
        <v>7</v>
      </c>
      <c r="U2" s="5" t="s">
        <v>581</v>
      </c>
      <c r="V2" s="4" t="s">
        <v>3</v>
      </c>
      <c r="W2" s="5" t="s">
        <v>572</v>
      </c>
      <c r="X2" s="4" t="s">
        <v>9</v>
      </c>
      <c r="Y2" s="19" t="s">
        <v>5</v>
      </c>
      <c r="Z2" s="4" t="s">
        <v>6</v>
      </c>
      <c r="AA2" s="4" t="s">
        <v>10</v>
      </c>
      <c r="AB2" s="4" t="s">
        <v>8</v>
      </c>
      <c r="AC2" s="4" t="s">
        <v>7</v>
      </c>
      <c r="AD2" s="5" t="s">
        <v>574</v>
      </c>
      <c r="AE2" s="4" t="s">
        <v>3</v>
      </c>
      <c r="AF2" s="4" t="s">
        <v>4</v>
      </c>
      <c r="AG2" s="4" t="s">
        <v>5</v>
      </c>
      <c r="AH2" s="14" t="s">
        <v>3</v>
      </c>
      <c r="AI2" s="14" t="s">
        <v>572</v>
      </c>
      <c r="AJ2" s="4" t="s">
        <v>5</v>
      </c>
      <c r="AK2" s="14" t="s">
        <v>556</v>
      </c>
      <c r="AL2" s="14" t="s">
        <v>557</v>
      </c>
      <c r="AM2" s="14" t="s">
        <v>558</v>
      </c>
      <c r="AN2" s="14" t="s">
        <v>611</v>
      </c>
      <c r="AO2" s="14" t="s">
        <v>556</v>
      </c>
      <c r="AP2" s="14" t="s">
        <v>557</v>
      </c>
      <c r="AQ2" s="14" t="s">
        <v>558</v>
      </c>
      <c r="AR2" s="14" t="s">
        <v>559</v>
      </c>
      <c r="AS2" s="14" t="s">
        <v>560</v>
      </c>
      <c r="AT2" s="14" t="s">
        <v>561</v>
      </c>
      <c r="AU2" s="14" t="s">
        <v>556</v>
      </c>
      <c r="AV2" s="14" t="s">
        <v>557</v>
      </c>
      <c r="AW2" s="14" t="s">
        <v>558</v>
      </c>
      <c r="AX2" s="14" t="s">
        <v>559</v>
      </c>
      <c r="AY2" s="14" t="s">
        <v>556</v>
      </c>
      <c r="AZ2" s="14" t="s">
        <v>557</v>
      </c>
      <c r="BA2" s="14" t="s">
        <v>558</v>
      </c>
      <c r="BB2" s="16" t="s">
        <v>566</v>
      </c>
      <c r="BC2" s="16" t="s">
        <v>567</v>
      </c>
      <c r="BD2" s="14" t="s">
        <v>554</v>
      </c>
      <c r="BE2" s="14" t="s">
        <v>555</v>
      </c>
      <c r="BF2" s="16" t="s">
        <v>566</v>
      </c>
      <c r="BG2" s="16" t="s">
        <v>567</v>
      </c>
      <c r="BH2" s="14" t="s">
        <v>554</v>
      </c>
      <c r="BI2" s="14" t="s">
        <v>555</v>
      </c>
      <c r="BJ2" s="14" t="s">
        <v>556</v>
      </c>
      <c r="BK2" s="14" t="s">
        <v>557</v>
      </c>
      <c r="BL2" s="14" t="s">
        <v>558</v>
      </c>
      <c r="BM2" s="14" t="s">
        <v>556</v>
      </c>
      <c r="BN2" s="14" t="s">
        <v>557</v>
      </c>
      <c r="BO2" s="14" t="s">
        <v>558</v>
      </c>
      <c r="BP2" s="14" t="s">
        <v>556</v>
      </c>
      <c r="BQ2" s="14" t="s">
        <v>557</v>
      </c>
      <c r="BR2" s="14" t="s">
        <v>558</v>
      </c>
    </row>
    <row r="3" spans="1:70" s="9" customFormat="1" ht="20.25" customHeight="1" x14ac:dyDescent="0.2">
      <c r="A3" s="7" t="s">
        <v>11</v>
      </c>
      <c r="B3" s="10" t="s">
        <v>576</v>
      </c>
      <c r="C3" s="7" t="s">
        <v>582</v>
      </c>
      <c r="D3" s="7" t="s">
        <v>75</v>
      </c>
      <c r="E3" s="7" t="s">
        <v>76</v>
      </c>
      <c r="F3" s="7" t="s">
        <v>77</v>
      </c>
      <c r="G3" s="7" t="s">
        <v>57</v>
      </c>
      <c r="H3" s="8"/>
      <c r="I3" s="8">
        <v>234</v>
      </c>
      <c r="J3" s="8"/>
      <c r="K3" s="8"/>
      <c r="L3" s="8"/>
      <c r="M3" s="8"/>
      <c r="N3" s="8">
        <v>78</v>
      </c>
      <c r="O3" s="8"/>
      <c r="P3" s="8"/>
      <c r="Q3" s="8">
        <v>122</v>
      </c>
      <c r="R3" s="8">
        <v>34</v>
      </c>
      <c r="S3" s="8"/>
      <c r="T3" s="8"/>
      <c r="U3" s="8"/>
      <c r="V3" s="8"/>
      <c r="W3" s="8"/>
      <c r="X3" s="8"/>
      <c r="Y3" s="8"/>
      <c r="Z3" s="8">
        <v>28</v>
      </c>
      <c r="AA3" s="8"/>
      <c r="AB3" s="8"/>
      <c r="AC3" s="8"/>
      <c r="AD3" s="8">
        <v>3</v>
      </c>
      <c r="AE3" s="8"/>
      <c r="AF3" s="8">
        <v>15</v>
      </c>
      <c r="AG3" s="8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</row>
    <row r="4" spans="1:70" s="9" customFormat="1" ht="20.25" customHeight="1" x14ac:dyDescent="0.2">
      <c r="A4" s="7" t="s">
        <v>11</v>
      </c>
      <c r="B4" s="10" t="s">
        <v>576</v>
      </c>
      <c r="C4" s="7" t="s">
        <v>582</v>
      </c>
      <c r="D4" s="7" t="s">
        <v>78</v>
      </c>
      <c r="E4" s="7" t="s">
        <v>79</v>
      </c>
      <c r="F4" s="7" t="s">
        <v>80</v>
      </c>
      <c r="G4" s="7" t="s">
        <v>15</v>
      </c>
      <c r="H4" s="8"/>
      <c r="I4" s="8">
        <v>506</v>
      </c>
      <c r="J4" s="8"/>
      <c r="K4" s="8"/>
      <c r="L4" s="8"/>
      <c r="M4" s="8"/>
      <c r="N4" s="8">
        <v>154</v>
      </c>
      <c r="O4" s="8"/>
      <c r="P4" s="8"/>
      <c r="Q4" s="8">
        <v>258</v>
      </c>
      <c r="R4" s="8">
        <v>33</v>
      </c>
      <c r="S4" s="8"/>
      <c r="T4" s="8"/>
      <c r="U4" s="8"/>
      <c r="V4" s="8"/>
      <c r="W4" s="8"/>
      <c r="X4" s="8"/>
      <c r="Y4" s="8"/>
      <c r="Z4" s="8">
        <v>20</v>
      </c>
      <c r="AA4" s="8"/>
      <c r="AB4" s="8"/>
      <c r="AC4" s="8"/>
      <c r="AD4" s="8"/>
      <c r="AE4" s="8"/>
      <c r="AF4" s="8">
        <v>24</v>
      </c>
      <c r="AG4" s="8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</row>
    <row r="5" spans="1:70" s="9" customFormat="1" ht="20.25" customHeight="1" x14ac:dyDescent="0.2">
      <c r="A5" s="7" t="s">
        <v>11</v>
      </c>
      <c r="B5" s="10" t="s">
        <v>576</v>
      </c>
      <c r="C5" s="7" t="s">
        <v>582</v>
      </c>
      <c r="D5" s="7" t="s">
        <v>81</v>
      </c>
      <c r="E5" s="7" t="s">
        <v>82</v>
      </c>
      <c r="F5" s="7" t="s">
        <v>83</v>
      </c>
      <c r="G5" s="7" t="s">
        <v>15</v>
      </c>
      <c r="H5" s="8">
        <v>126</v>
      </c>
      <c r="I5" s="8">
        <v>571</v>
      </c>
      <c r="J5" s="8"/>
      <c r="K5" s="8"/>
      <c r="L5" s="8"/>
      <c r="M5" s="8"/>
      <c r="N5" s="8"/>
      <c r="O5" s="8">
        <v>126</v>
      </c>
      <c r="P5" s="8"/>
      <c r="Q5" s="8">
        <v>377</v>
      </c>
      <c r="R5" s="8">
        <v>53</v>
      </c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13">
        <v>39</v>
      </c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</row>
    <row r="6" spans="1:70" s="9" customFormat="1" ht="20.25" customHeight="1" x14ac:dyDescent="0.2">
      <c r="A6" s="7" t="s">
        <v>11</v>
      </c>
      <c r="B6" s="10" t="s">
        <v>576</v>
      </c>
      <c r="C6" s="7" t="s">
        <v>582</v>
      </c>
      <c r="D6" s="7" t="s">
        <v>122</v>
      </c>
      <c r="E6" s="7" t="s">
        <v>82</v>
      </c>
      <c r="F6" s="7" t="s">
        <v>123</v>
      </c>
      <c r="G6" s="7" t="s">
        <v>15</v>
      </c>
      <c r="H6" s="8"/>
      <c r="I6" s="8">
        <v>306</v>
      </c>
      <c r="J6" s="8"/>
      <c r="K6" s="8"/>
      <c r="L6" s="8"/>
      <c r="M6" s="8"/>
      <c r="N6" s="8">
        <v>65</v>
      </c>
      <c r="O6" s="8"/>
      <c r="P6" s="8"/>
      <c r="Q6" s="8">
        <v>148</v>
      </c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</row>
    <row r="7" spans="1:70" s="9" customFormat="1" ht="20.25" customHeight="1" x14ac:dyDescent="0.2">
      <c r="A7" s="7" t="s">
        <v>11</v>
      </c>
      <c r="B7" s="10" t="s">
        <v>576</v>
      </c>
      <c r="C7" s="7" t="s">
        <v>582</v>
      </c>
      <c r="D7" s="7" t="s">
        <v>124</v>
      </c>
      <c r="E7" s="7" t="s">
        <v>82</v>
      </c>
      <c r="F7" s="7" t="s">
        <v>77</v>
      </c>
      <c r="G7" s="7" t="s">
        <v>57</v>
      </c>
      <c r="H7" s="8">
        <v>26</v>
      </c>
      <c r="I7" s="8">
        <v>528</v>
      </c>
      <c r="J7" s="8"/>
      <c r="K7" s="8"/>
      <c r="L7" s="8"/>
      <c r="M7" s="8"/>
      <c r="N7" s="8">
        <v>67</v>
      </c>
      <c r="O7" s="8">
        <v>26</v>
      </c>
      <c r="P7" s="8"/>
      <c r="Q7" s="8">
        <v>274</v>
      </c>
      <c r="R7" s="8">
        <v>78</v>
      </c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13">
        <v>26</v>
      </c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</row>
    <row r="8" spans="1:70" s="9" customFormat="1" ht="20.25" customHeight="1" x14ac:dyDescent="0.2">
      <c r="A8" s="7" t="s">
        <v>11</v>
      </c>
      <c r="B8" s="10" t="s">
        <v>576</v>
      </c>
      <c r="C8" s="7" t="s">
        <v>573</v>
      </c>
      <c r="D8" s="7" t="s">
        <v>12</v>
      </c>
      <c r="E8" s="7" t="s">
        <v>13</v>
      </c>
      <c r="F8" s="7" t="s">
        <v>14</v>
      </c>
      <c r="G8" s="7" t="s">
        <v>15</v>
      </c>
      <c r="H8" s="8">
        <v>39</v>
      </c>
      <c r="I8" s="8">
        <v>659</v>
      </c>
      <c r="J8" s="8"/>
      <c r="K8" s="8"/>
      <c r="L8" s="8"/>
      <c r="M8" s="8"/>
      <c r="N8" s="8">
        <v>369</v>
      </c>
      <c r="O8" s="8">
        <v>39</v>
      </c>
      <c r="P8" s="8"/>
      <c r="Q8" s="8">
        <v>281</v>
      </c>
      <c r="R8" s="8"/>
      <c r="S8" s="8"/>
      <c r="T8" s="8"/>
      <c r="U8" s="8">
        <v>9</v>
      </c>
      <c r="V8" s="8"/>
      <c r="W8" s="8"/>
      <c r="X8" s="8"/>
      <c r="Y8" s="8">
        <v>64</v>
      </c>
      <c r="Z8" s="8"/>
      <c r="AA8" s="8"/>
      <c r="AB8" s="8"/>
      <c r="AC8" s="8"/>
      <c r="AD8" s="8"/>
      <c r="AE8" s="8"/>
      <c r="AF8" s="8">
        <v>19</v>
      </c>
      <c r="AG8" s="8"/>
      <c r="AH8" s="13"/>
      <c r="AI8" s="13"/>
      <c r="AJ8" s="13"/>
      <c r="AK8" s="13"/>
      <c r="AL8" s="13"/>
      <c r="AM8" s="13"/>
      <c r="AN8" s="13"/>
      <c r="AO8" s="13">
        <v>54</v>
      </c>
      <c r="AP8" s="13">
        <v>59</v>
      </c>
      <c r="AQ8" s="13">
        <v>59</v>
      </c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</row>
    <row r="9" spans="1:70" s="9" customFormat="1" ht="20.25" customHeight="1" x14ac:dyDescent="0.2">
      <c r="A9" s="7" t="s">
        <v>11</v>
      </c>
      <c r="B9" s="10" t="s">
        <v>576</v>
      </c>
      <c r="C9" s="7" t="s">
        <v>573</v>
      </c>
      <c r="D9" s="7" t="s">
        <v>16</v>
      </c>
      <c r="E9" s="7" t="s">
        <v>17</v>
      </c>
      <c r="F9" s="7" t="s">
        <v>18</v>
      </c>
      <c r="G9" s="7" t="s">
        <v>15</v>
      </c>
      <c r="H9" s="8">
        <v>29</v>
      </c>
      <c r="I9" s="8">
        <v>838</v>
      </c>
      <c r="J9" s="8"/>
      <c r="K9" s="8"/>
      <c r="L9" s="8"/>
      <c r="M9" s="8"/>
      <c r="N9" s="8">
        <v>498</v>
      </c>
      <c r="O9" s="8">
        <v>29</v>
      </c>
      <c r="P9" s="8"/>
      <c r="Q9" s="8">
        <v>321</v>
      </c>
      <c r="R9" s="8">
        <v>19</v>
      </c>
      <c r="S9" s="8"/>
      <c r="T9" s="8"/>
      <c r="U9" s="8"/>
      <c r="V9" s="8"/>
      <c r="W9" s="8"/>
      <c r="X9" s="8"/>
      <c r="Y9" s="8"/>
      <c r="Z9" s="8">
        <v>20</v>
      </c>
      <c r="AA9" s="8"/>
      <c r="AB9" s="8"/>
      <c r="AC9" s="8"/>
      <c r="AD9" s="8"/>
      <c r="AE9" s="8"/>
      <c r="AF9" s="8">
        <v>25</v>
      </c>
      <c r="AG9" s="8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>
        <v>11</v>
      </c>
      <c r="AV9" s="13">
        <v>17</v>
      </c>
      <c r="AW9" s="13">
        <v>17</v>
      </c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</row>
    <row r="10" spans="1:70" s="9" customFormat="1" ht="20.25" customHeight="1" x14ac:dyDescent="0.2">
      <c r="A10" s="7" t="s">
        <v>11</v>
      </c>
      <c r="B10" s="10" t="s">
        <v>576</v>
      </c>
      <c r="C10" s="7" t="s">
        <v>573</v>
      </c>
      <c r="D10" s="7" t="s">
        <v>19</v>
      </c>
      <c r="E10" s="7" t="s">
        <v>599</v>
      </c>
      <c r="F10" s="7" t="s">
        <v>20</v>
      </c>
      <c r="G10" s="7" t="s">
        <v>15</v>
      </c>
      <c r="H10" s="8">
        <v>22</v>
      </c>
      <c r="I10" s="8">
        <v>612</v>
      </c>
      <c r="J10" s="8"/>
      <c r="K10" s="8"/>
      <c r="L10" s="8"/>
      <c r="M10" s="8"/>
      <c r="N10" s="8">
        <v>372</v>
      </c>
      <c r="O10" s="8">
        <v>22</v>
      </c>
      <c r="P10" s="8"/>
      <c r="Q10" s="8">
        <v>148</v>
      </c>
      <c r="R10" s="8">
        <v>24</v>
      </c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13"/>
      <c r="AI10" s="13"/>
      <c r="AJ10" s="13"/>
      <c r="AK10" s="13"/>
      <c r="AL10" s="13"/>
      <c r="AM10" s="13"/>
      <c r="AN10" s="13"/>
      <c r="AO10" s="13">
        <v>19</v>
      </c>
      <c r="AP10" s="13">
        <v>18</v>
      </c>
      <c r="AQ10" s="13">
        <v>15</v>
      </c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</row>
    <row r="11" spans="1:70" s="9" customFormat="1" ht="20.25" customHeight="1" x14ac:dyDescent="0.2">
      <c r="A11" s="7" t="s">
        <v>11</v>
      </c>
      <c r="B11" s="10" t="s">
        <v>576</v>
      </c>
      <c r="C11" s="7" t="s">
        <v>573</v>
      </c>
      <c r="D11" s="7" t="s">
        <v>21</v>
      </c>
      <c r="E11" s="7" t="s">
        <v>600</v>
      </c>
      <c r="F11" s="7" t="s">
        <v>601</v>
      </c>
      <c r="G11" s="7" t="s">
        <v>15</v>
      </c>
      <c r="H11" s="8">
        <v>3</v>
      </c>
      <c r="I11" s="8">
        <v>552</v>
      </c>
      <c r="J11" s="8"/>
      <c r="K11" s="8"/>
      <c r="L11" s="8"/>
      <c r="M11" s="8"/>
      <c r="N11" s="8">
        <v>185</v>
      </c>
      <c r="O11" s="8">
        <v>2</v>
      </c>
      <c r="P11" s="8"/>
      <c r="Q11" s="8">
        <v>180</v>
      </c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</row>
    <row r="12" spans="1:70" s="9" customFormat="1" ht="20.25" customHeight="1" x14ac:dyDescent="0.2">
      <c r="A12" s="7" t="s">
        <v>11</v>
      </c>
      <c r="B12" s="10" t="s">
        <v>576</v>
      </c>
      <c r="C12" s="7" t="s">
        <v>573</v>
      </c>
      <c r="D12" s="7" t="s">
        <v>22</v>
      </c>
      <c r="E12" s="7" t="s">
        <v>23</v>
      </c>
      <c r="F12" s="7" t="s">
        <v>24</v>
      </c>
      <c r="G12" s="7" t="s">
        <v>15</v>
      </c>
      <c r="H12" s="8"/>
      <c r="I12" s="8">
        <v>354</v>
      </c>
      <c r="J12" s="8"/>
      <c r="K12" s="8"/>
      <c r="L12" s="8"/>
      <c r="M12" s="8"/>
      <c r="N12" s="8">
        <v>240</v>
      </c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</row>
    <row r="13" spans="1:70" s="9" customFormat="1" ht="20.25" customHeight="1" x14ac:dyDescent="0.2">
      <c r="A13" s="7" t="s">
        <v>11</v>
      </c>
      <c r="B13" s="10" t="s">
        <v>576</v>
      </c>
      <c r="C13" s="7" t="s">
        <v>573</v>
      </c>
      <c r="D13" s="7" t="s">
        <v>25</v>
      </c>
      <c r="E13" s="7" t="s">
        <v>23</v>
      </c>
      <c r="F13" s="7" t="s">
        <v>26</v>
      </c>
      <c r="G13" s="7" t="s">
        <v>27</v>
      </c>
      <c r="H13" s="8">
        <v>95</v>
      </c>
      <c r="I13" s="8">
        <v>233</v>
      </c>
      <c r="J13" s="8"/>
      <c r="K13" s="8"/>
      <c r="L13" s="8"/>
      <c r="M13" s="8"/>
      <c r="N13" s="8">
        <v>178</v>
      </c>
      <c r="O13" s="8">
        <v>95</v>
      </c>
      <c r="P13" s="8"/>
      <c r="Q13" s="8"/>
      <c r="R13" s="8"/>
      <c r="S13" s="8"/>
      <c r="T13" s="8"/>
      <c r="U13" s="8">
        <v>1</v>
      </c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13">
        <v>26</v>
      </c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</row>
    <row r="14" spans="1:70" s="9" customFormat="1" ht="20.25" customHeight="1" x14ac:dyDescent="0.2">
      <c r="A14" s="7" t="s">
        <v>11</v>
      </c>
      <c r="B14" s="10" t="s">
        <v>576</v>
      </c>
      <c r="C14" s="7" t="s">
        <v>573</v>
      </c>
      <c r="D14" s="7" t="s">
        <v>37</v>
      </c>
      <c r="E14" s="7" t="s">
        <v>17</v>
      </c>
      <c r="F14" s="7" t="s">
        <v>38</v>
      </c>
      <c r="G14" s="7" t="s">
        <v>15</v>
      </c>
      <c r="H14" s="8">
        <v>97</v>
      </c>
      <c r="I14" s="8">
        <v>441</v>
      </c>
      <c r="J14" s="8"/>
      <c r="K14" s="8"/>
      <c r="L14" s="8"/>
      <c r="M14" s="8"/>
      <c r="N14" s="8">
        <v>231</v>
      </c>
      <c r="O14" s="8">
        <v>97</v>
      </c>
      <c r="P14" s="8"/>
      <c r="Q14" s="8">
        <v>134</v>
      </c>
      <c r="R14" s="8">
        <v>76</v>
      </c>
      <c r="S14" s="8"/>
      <c r="T14" s="8"/>
      <c r="U14" s="8"/>
      <c r="V14" s="8"/>
      <c r="W14" s="8"/>
      <c r="X14" s="8"/>
      <c r="Y14" s="8"/>
      <c r="Z14" s="8">
        <v>79</v>
      </c>
      <c r="AA14" s="8"/>
      <c r="AB14" s="8"/>
      <c r="AC14" s="8"/>
      <c r="AD14" s="8"/>
      <c r="AE14" s="8"/>
      <c r="AF14" s="8">
        <v>28</v>
      </c>
      <c r="AG14" s="8"/>
      <c r="AH14" s="13"/>
      <c r="AI14" s="13"/>
      <c r="AJ14" s="13"/>
      <c r="AK14" s="13">
        <v>2</v>
      </c>
      <c r="AL14" s="13">
        <v>4</v>
      </c>
      <c r="AM14" s="13">
        <v>12</v>
      </c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>
        <v>15</v>
      </c>
      <c r="BN14" s="13">
        <v>15</v>
      </c>
      <c r="BO14" s="13">
        <v>17</v>
      </c>
      <c r="BP14" s="13"/>
      <c r="BQ14" s="13"/>
      <c r="BR14" s="13"/>
    </row>
    <row r="15" spans="1:70" s="9" customFormat="1" ht="20.25" customHeight="1" x14ac:dyDescent="0.2">
      <c r="A15" s="7" t="s">
        <v>11</v>
      </c>
      <c r="B15" s="10" t="s">
        <v>576</v>
      </c>
      <c r="C15" s="7" t="s">
        <v>573</v>
      </c>
      <c r="D15" s="7" t="s">
        <v>39</v>
      </c>
      <c r="E15" s="7" t="s">
        <v>600</v>
      </c>
      <c r="F15" s="7" t="s">
        <v>40</v>
      </c>
      <c r="G15" s="7" t="s">
        <v>15</v>
      </c>
      <c r="H15" s="8">
        <v>5</v>
      </c>
      <c r="I15" s="8">
        <v>400</v>
      </c>
      <c r="J15" s="8"/>
      <c r="K15" s="8"/>
      <c r="L15" s="8"/>
      <c r="M15" s="8"/>
      <c r="N15" s="8">
        <v>24</v>
      </c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</row>
    <row r="16" spans="1:70" s="9" customFormat="1" ht="20.25" customHeight="1" x14ac:dyDescent="0.2">
      <c r="A16" s="7" t="s">
        <v>11</v>
      </c>
      <c r="B16" s="10" t="s">
        <v>576</v>
      </c>
      <c r="C16" s="7" t="s">
        <v>573</v>
      </c>
      <c r="D16" s="7" t="s">
        <v>41</v>
      </c>
      <c r="E16" s="7" t="s">
        <v>23</v>
      </c>
      <c r="F16" s="7" t="s">
        <v>42</v>
      </c>
      <c r="G16" s="7" t="s">
        <v>15</v>
      </c>
      <c r="H16" s="8"/>
      <c r="I16" s="8">
        <v>343</v>
      </c>
      <c r="J16" s="8"/>
      <c r="K16" s="8"/>
      <c r="L16" s="8"/>
      <c r="M16" s="8"/>
      <c r="N16" s="8">
        <v>66</v>
      </c>
      <c r="O16" s="8"/>
      <c r="P16" s="8"/>
      <c r="Q16" s="8">
        <v>194</v>
      </c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</row>
    <row r="17" spans="1:70" s="9" customFormat="1" ht="20.25" customHeight="1" x14ac:dyDescent="0.2">
      <c r="A17" s="7" t="s">
        <v>11</v>
      </c>
      <c r="B17" s="10" t="s">
        <v>576</v>
      </c>
      <c r="C17" s="7" t="s">
        <v>573</v>
      </c>
      <c r="D17" s="7" t="s">
        <v>43</v>
      </c>
      <c r="E17" s="7" t="s">
        <v>23</v>
      </c>
      <c r="F17" s="7" t="s">
        <v>44</v>
      </c>
      <c r="G17" s="7" t="s">
        <v>45</v>
      </c>
      <c r="H17" s="8"/>
      <c r="I17" s="8">
        <v>335</v>
      </c>
      <c r="J17" s="8"/>
      <c r="K17" s="8"/>
      <c r="L17" s="8"/>
      <c r="M17" s="8"/>
      <c r="N17" s="8">
        <v>12</v>
      </c>
      <c r="O17" s="8"/>
      <c r="P17" s="8"/>
      <c r="Q17" s="8">
        <v>207</v>
      </c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</row>
    <row r="18" spans="1:70" s="9" customFormat="1" ht="20.25" customHeight="1" x14ac:dyDescent="0.2">
      <c r="A18" s="7" t="s">
        <v>11</v>
      </c>
      <c r="B18" s="10" t="s">
        <v>576</v>
      </c>
      <c r="C18" s="7" t="s">
        <v>573</v>
      </c>
      <c r="D18" s="7" t="s">
        <v>52</v>
      </c>
      <c r="E18" s="7" t="s">
        <v>23</v>
      </c>
      <c r="F18" s="7" t="s">
        <v>53</v>
      </c>
      <c r="G18" s="7" t="s">
        <v>54</v>
      </c>
      <c r="H18" s="8"/>
      <c r="I18" s="8">
        <v>355</v>
      </c>
      <c r="J18" s="8"/>
      <c r="K18" s="8"/>
      <c r="L18" s="8"/>
      <c r="M18" s="8"/>
      <c r="N18" s="8">
        <v>229</v>
      </c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</row>
    <row r="19" spans="1:70" s="9" customFormat="1" ht="20.25" customHeight="1" x14ac:dyDescent="0.2">
      <c r="A19" s="7" t="s">
        <v>11</v>
      </c>
      <c r="B19" s="10" t="s">
        <v>576</v>
      </c>
      <c r="C19" s="7" t="s">
        <v>573</v>
      </c>
      <c r="D19" s="7" t="s">
        <v>55</v>
      </c>
      <c r="E19" s="7" t="s">
        <v>17</v>
      </c>
      <c r="F19" s="7" t="s">
        <v>56</v>
      </c>
      <c r="G19" s="7" t="s">
        <v>57</v>
      </c>
      <c r="H19" s="8">
        <v>49</v>
      </c>
      <c r="I19" s="8">
        <v>844</v>
      </c>
      <c r="J19" s="8"/>
      <c r="K19" s="8"/>
      <c r="L19" s="8"/>
      <c r="M19" s="8"/>
      <c r="N19" s="8">
        <v>529</v>
      </c>
      <c r="O19" s="8">
        <v>49</v>
      </c>
      <c r="P19" s="8"/>
      <c r="Q19" s="8">
        <v>227</v>
      </c>
      <c r="R19" s="8">
        <v>88</v>
      </c>
      <c r="S19" s="8"/>
      <c r="T19" s="8"/>
      <c r="U19" s="8"/>
      <c r="V19" s="8"/>
      <c r="W19" s="8"/>
      <c r="X19" s="8"/>
      <c r="Y19" s="8">
        <v>31</v>
      </c>
      <c r="Z19" s="8">
        <v>95</v>
      </c>
      <c r="AA19" s="8"/>
      <c r="AB19" s="8"/>
      <c r="AC19" s="8"/>
      <c r="AD19" s="8"/>
      <c r="AE19" s="8"/>
      <c r="AF19" s="8">
        <v>27</v>
      </c>
      <c r="AG19" s="8"/>
      <c r="AH19" s="13"/>
      <c r="AI19" s="13"/>
      <c r="AJ19" s="13"/>
      <c r="AK19" s="13"/>
      <c r="AL19" s="13"/>
      <c r="AM19" s="13"/>
      <c r="AN19" s="13"/>
      <c r="AO19" s="13">
        <v>24</v>
      </c>
      <c r="AP19" s="13"/>
      <c r="AQ19" s="13">
        <v>4</v>
      </c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</row>
    <row r="20" spans="1:70" s="9" customFormat="1" ht="20.25" customHeight="1" x14ac:dyDescent="0.2">
      <c r="A20" s="7" t="s">
        <v>11</v>
      </c>
      <c r="B20" s="10" t="s">
        <v>576</v>
      </c>
      <c r="C20" s="7" t="s">
        <v>573</v>
      </c>
      <c r="D20" s="7" t="s">
        <v>58</v>
      </c>
      <c r="E20" s="7" t="s">
        <v>23</v>
      </c>
      <c r="F20" s="7" t="s">
        <v>59</v>
      </c>
      <c r="G20" s="7" t="s">
        <v>57</v>
      </c>
      <c r="H20" s="8"/>
      <c r="I20" s="8">
        <v>346</v>
      </c>
      <c r="J20" s="8"/>
      <c r="K20" s="8"/>
      <c r="L20" s="8"/>
      <c r="M20" s="8"/>
      <c r="N20" s="8">
        <v>267</v>
      </c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</row>
    <row r="21" spans="1:70" s="9" customFormat="1" ht="20.25" customHeight="1" x14ac:dyDescent="0.2">
      <c r="A21" s="7" t="s">
        <v>11</v>
      </c>
      <c r="B21" s="10" t="s">
        <v>576</v>
      </c>
      <c r="C21" s="7" t="s">
        <v>573</v>
      </c>
      <c r="D21" s="7" t="s">
        <v>60</v>
      </c>
      <c r="E21" s="7" t="s">
        <v>600</v>
      </c>
      <c r="F21" s="7" t="s">
        <v>61</v>
      </c>
      <c r="G21" s="7" t="s">
        <v>57</v>
      </c>
      <c r="H21" s="8">
        <v>41</v>
      </c>
      <c r="I21" s="8">
        <v>574</v>
      </c>
      <c r="J21" s="8"/>
      <c r="K21" s="8"/>
      <c r="L21" s="8"/>
      <c r="M21" s="8"/>
      <c r="N21" s="8">
        <v>48</v>
      </c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</row>
    <row r="22" spans="1:70" s="9" customFormat="1" ht="20.25" customHeight="1" x14ac:dyDescent="0.2">
      <c r="A22" s="7" t="s">
        <v>11</v>
      </c>
      <c r="B22" s="10" t="s">
        <v>576</v>
      </c>
      <c r="C22" s="7" t="s">
        <v>573</v>
      </c>
      <c r="D22" s="7" t="s">
        <v>62</v>
      </c>
      <c r="E22" s="7" t="s">
        <v>600</v>
      </c>
      <c r="F22" s="7" t="s">
        <v>63</v>
      </c>
      <c r="G22" s="7" t="s">
        <v>57</v>
      </c>
      <c r="H22" s="8"/>
      <c r="I22" s="8">
        <v>448</v>
      </c>
      <c r="J22" s="8"/>
      <c r="K22" s="8"/>
      <c r="L22" s="8"/>
      <c r="M22" s="8"/>
      <c r="N22" s="8">
        <v>125</v>
      </c>
      <c r="O22" s="8"/>
      <c r="P22" s="8"/>
      <c r="Q22" s="8">
        <v>187</v>
      </c>
      <c r="R22" s="8">
        <v>12</v>
      </c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</row>
    <row r="23" spans="1:70" s="9" customFormat="1" ht="20.25" customHeight="1" x14ac:dyDescent="0.2">
      <c r="A23" s="7" t="s">
        <v>11</v>
      </c>
      <c r="B23" s="10" t="s">
        <v>576</v>
      </c>
      <c r="C23" s="7" t="s">
        <v>573</v>
      </c>
      <c r="D23" s="7" t="s">
        <v>71</v>
      </c>
      <c r="E23" s="7" t="s">
        <v>23</v>
      </c>
      <c r="F23" s="7" t="s">
        <v>72</v>
      </c>
      <c r="G23" s="7" t="s">
        <v>15</v>
      </c>
      <c r="H23" s="8"/>
      <c r="I23" s="8">
        <v>221</v>
      </c>
      <c r="J23" s="8"/>
      <c r="K23" s="8"/>
      <c r="L23" s="8"/>
      <c r="M23" s="8"/>
      <c r="N23" s="8">
        <v>163</v>
      </c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</row>
    <row r="24" spans="1:70" s="9" customFormat="1" ht="20.25" customHeight="1" x14ac:dyDescent="0.2">
      <c r="A24" s="7" t="s">
        <v>11</v>
      </c>
      <c r="B24" s="10" t="s">
        <v>576</v>
      </c>
      <c r="C24" s="7" t="s">
        <v>573</v>
      </c>
      <c r="D24" s="7" t="s">
        <v>73</v>
      </c>
      <c r="E24" s="7" t="s">
        <v>23</v>
      </c>
      <c r="F24" s="7" t="s">
        <v>74</v>
      </c>
      <c r="G24" s="7" t="s">
        <v>15</v>
      </c>
      <c r="H24" s="8">
        <v>47</v>
      </c>
      <c r="I24" s="8">
        <v>228</v>
      </c>
      <c r="J24" s="8"/>
      <c r="K24" s="8"/>
      <c r="L24" s="8"/>
      <c r="M24" s="8"/>
      <c r="N24" s="8">
        <v>22</v>
      </c>
      <c r="O24" s="8">
        <v>46</v>
      </c>
      <c r="P24" s="8"/>
      <c r="Q24" s="8">
        <v>112</v>
      </c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13">
        <v>7</v>
      </c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</row>
    <row r="25" spans="1:70" s="9" customFormat="1" ht="20.25" customHeight="1" x14ac:dyDescent="0.2">
      <c r="A25" s="7" t="s">
        <v>11</v>
      </c>
      <c r="B25" s="10" t="s">
        <v>576</v>
      </c>
      <c r="C25" s="7" t="s">
        <v>573</v>
      </c>
      <c r="D25" s="7" t="s">
        <v>94</v>
      </c>
      <c r="E25" s="7" t="s">
        <v>23</v>
      </c>
      <c r="F25" s="7" t="s">
        <v>95</v>
      </c>
      <c r="G25" s="7" t="s">
        <v>57</v>
      </c>
      <c r="H25" s="8"/>
      <c r="I25" s="8">
        <v>327</v>
      </c>
      <c r="J25" s="8"/>
      <c r="K25" s="8"/>
      <c r="L25" s="8"/>
      <c r="M25" s="8"/>
      <c r="N25" s="8">
        <v>71</v>
      </c>
      <c r="O25" s="8"/>
      <c r="P25" s="8"/>
      <c r="Q25" s="8"/>
      <c r="R25" s="8">
        <v>88</v>
      </c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</row>
    <row r="26" spans="1:70" s="9" customFormat="1" ht="20.25" customHeight="1" x14ac:dyDescent="0.2">
      <c r="A26" s="7" t="s">
        <v>11</v>
      </c>
      <c r="B26" s="10" t="s">
        <v>576</v>
      </c>
      <c r="C26" s="7" t="s">
        <v>573</v>
      </c>
      <c r="D26" s="7" t="s">
        <v>99</v>
      </c>
      <c r="E26" s="7" t="s">
        <v>23</v>
      </c>
      <c r="F26" s="7" t="s">
        <v>100</v>
      </c>
      <c r="G26" s="7" t="s">
        <v>15</v>
      </c>
      <c r="H26" s="8"/>
      <c r="I26" s="8">
        <v>239</v>
      </c>
      <c r="J26" s="8"/>
      <c r="K26" s="8"/>
      <c r="L26" s="8"/>
      <c r="M26" s="8"/>
      <c r="N26" s="8">
        <v>30</v>
      </c>
      <c r="O26" s="8"/>
      <c r="P26" s="8"/>
      <c r="Q26" s="8">
        <v>155</v>
      </c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</row>
    <row r="27" spans="1:70" s="9" customFormat="1" ht="20.25" customHeight="1" x14ac:dyDescent="0.2">
      <c r="A27" s="7" t="s">
        <v>11</v>
      </c>
      <c r="B27" s="10" t="s">
        <v>576</v>
      </c>
      <c r="C27" s="7" t="s">
        <v>573</v>
      </c>
      <c r="D27" s="7" t="s">
        <v>101</v>
      </c>
      <c r="E27" s="7" t="s">
        <v>23</v>
      </c>
      <c r="F27" s="7" t="s">
        <v>102</v>
      </c>
      <c r="G27" s="7" t="s">
        <v>602</v>
      </c>
      <c r="H27" s="8">
        <v>18</v>
      </c>
      <c r="I27" s="8">
        <v>307</v>
      </c>
      <c r="J27" s="8"/>
      <c r="K27" s="8"/>
      <c r="L27" s="8"/>
      <c r="M27" s="8"/>
      <c r="N27" s="8">
        <v>219</v>
      </c>
      <c r="O27" s="8">
        <v>18</v>
      </c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13">
        <v>18</v>
      </c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</row>
    <row r="28" spans="1:70" s="9" customFormat="1" ht="20.25" customHeight="1" x14ac:dyDescent="0.2">
      <c r="A28" s="7" t="s">
        <v>11</v>
      </c>
      <c r="B28" s="10" t="s">
        <v>576</v>
      </c>
      <c r="C28" s="7" t="s">
        <v>573</v>
      </c>
      <c r="D28" s="7" t="s">
        <v>103</v>
      </c>
      <c r="E28" s="7" t="s">
        <v>23</v>
      </c>
      <c r="F28" s="7" t="s">
        <v>104</v>
      </c>
      <c r="G28" s="7" t="s">
        <v>15</v>
      </c>
      <c r="H28" s="8"/>
      <c r="I28" s="8">
        <v>303</v>
      </c>
      <c r="J28" s="8"/>
      <c r="K28" s="8"/>
      <c r="L28" s="8"/>
      <c r="M28" s="8"/>
      <c r="N28" s="8">
        <v>94</v>
      </c>
      <c r="O28" s="8"/>
      <c r="P28" s="8"/>
      <c r="Q28" s="8"/>
      <c r="R28" s="8">
        <v>82</v>
      </c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</row>
    <row r="29" spans="1:70" s="9" customFormat="1" ht="20.25" customHeight="1" x14ac:dyDescent="0.2">
      <c r="A29" s="7" t="s">
        <v>11</v>
      </c>
      <c r="B29" s="10" t="s">
        <v>576</v>
      </c>
      <c r="C29" s="7" t="s">
        <v>573</v>
      </c>
      <c r="D29" s="7" t="s">
        <v>105</v>
      </c>
      <c r="E29" s="7" t="s">
        <v>23</v>
      </c>
      <c r="F29" s="7" t="s">
        <v>106</v>
      </c>
      <c r="G29" s="7" t="s">
        <v>107</v>
      </c>
      <c r="H29" s="8"/>
      <c r="I29" s="8">
        <v>366</v>
      </c>
      <c r="J29" s="8"/>
      <c r="K29" s="8"/>
      <c r="L29" s="8"/>
      <c r="M29" s="8"/>
      <c r="N29" s="8">
        <v>268</v>
      </c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</row>
    <row r="30" spans="1:70" s="9" customFormat="1" ht="20.25" customHeight="1" x14ac:dyDescent="0.2">
      <c r="A30" s="7" t="s">
        <v>11</v>
      </c>
      <c r="B30" s="10" t="s">
        <v>576</v>
      </c>
      <c r="C30" s="7" t="s">
        <v>573</v>
      </c>
      <c r="D30" s="7" t="s">
        <v>113</v>
      </c>
      <c r="E30" s="7" t="s">
        <v>23</v>
      </c>
      <c r="F30" s="7" t="s">
        <v>114</v>
      </c>
      <c r="G30" s="7" t="s">
        <v>57</v>
      </c>
      <c r="H30" s="8"/>
      <c r="I30" s="8">
        <v>430</v>
      </c>
      <c r="J30" s="8"/>
      <c r="K30" s="8"/>
      <c r="L30" s="8"/>
      <c r="M30" s="8"/>
      <c r="N30" s="8"/>
      <c r="O30" s="8"/>
      <c r="P30" s="8"/>
      <c r="Q30" s="8">
        <v>246</v>
      </c>
      <c r="R30" s="8">
        <v>71</v>
      </c>
      <c r="S30" s="8"/>
      <c r="T30" s="8"/>
      <c r="U30" s="8">
        <v>3</v>
      </c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</row>
    <row r="31" spans="1:70" s="9" customFormat="1" ht="20.25" customHeight="1" x14ac:dyDescent="0.2">
      <c r="A31" s="7" t="s">
        <v>11</v>
      </c>
      <c r="B31" s="10" t="s">
        <v>576</v>
      </c>
      <c r="C31" s="7" t="s">
        <v>573</v>
      </c>
      <c r="D31" s="7" t="s">
        <v>115</v>
      </c>
      <c r="E31" s="7" t="s">
        <v>23</v>
      </c>
      <c r="F31" s="7" t="s">
        <v>116</v>
      </c>
      <c r="G31" s="7" t="s">
        <v>15</v>
      </c>
      <c r="H31" s="8"/>
      <c r="I31" s="8">
        <v>341</v>
      </c>
      <c r="J31" s="8"/>
      <c r="K31" s="8"/>
      <c r="L31" s="8"/>
      <c r="M31" s="8"/>
      <c r="N31" s="8">
        <v>59</v>
      </c>
      <c r="O31" s="8"/>
      <c r="P31" s="8"/>
      <c r="Q31" s="8">
        <v>182</v>
      </c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</row>
    <row r="32" spans="1:70" s="9" customFormat="1" ht="20.25" customHeight="1" x14ac:dyDescent="0.2">
      <c r="A32" s="7" t="s">
        <v>11</v>
      </c>
      <c r="B32" s="10" t="s">
        <v>576</v>
      </c>
      <c r="C32" s="7" t="s">
        <v>573</v>
      </c>
      <c r="D32" s="7" t="s">
        <v>120</v>
      </c>
      <c r="E32" s="7" t="s">
        <v>23</v>
      </c>
      <c r="F32" s="7" t="s">
        <v>121</v>
      </c>
      <c r="G32" s="7" t="s">
        <v>15</v>
      </c>
      <c r="H32" s="8">
        <v>24</v>
      </c>
      <c r="I32" s="8">
        <v>246</v>
      </c>
      <c r="J32" s="8"/>
      <c r="K32" s="8"/>
      <c r="L32" s="8"/>
      <c r="M32" s="8"/>
      <c r="N32" s="8">
        <v>132</v>
      </c>
      <c r="O32" s="8">
        <v>24</v>
      </c>
      <c r="P32" s="8"/>
      <c r="Q32" s="8"/>
      <c r="R32" s="8">
        <v>66</v>
      </c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13">
        <v>24</v>
      </c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</row>
    <row r="33" spans="1:70" s="9" customFormat="1" ht="20.25" customHeight="1" x14ac:dyDescent="0.2">
      <c r="A33" s="7" t="s">
        <v>11</v>
      </c>
      <c r="B33" s="10" t="s">
        <v>576</v>
      </c>
      <c r="C33" s="7" t="s">
        <v>573</v>
      </c>
      <c r="D33" s="7" t="s">
        <v>125</v>
      </c>
      <c r="E33" s="7" t="s">
        <v>23</v>
      </c>
      <c r="F33" s="7" t="s">
        <v>126</v>
      </c>
      <c r="G33" s="7" t="s">
        <v>127</v>
      </c>
      <c r="H33" s="8">
        <v>78</v>
      </c>
      <c r="I33" s="8">
        <v>258</v>
      </c>
      <c r="J33" s="8"/>
      <c r="K33" s="8"/>
      <c r="L33" s="8"/>
      <c r="M33" s="8"/>
      <c r="N33" s="8">
        <v>203</v>
      </c>
      <c r="O33" s="8">
        <v>78</v>
      </c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13">
        <v>28</v>
      </c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</row>
    <row r="34" spans="1:70" s="9" customFormat="1" ht="20.25" customHeight="1" x14ac:dyDescent="0.2">
      <c r="A34" s="7" t="s">
        <v>11</v>
      </c>
      <c r="B34" s="10" t="s">
        <v>576</v>
      </c>
      <c r="C34" s="7" t="s">
        <v>573</v>
      </c>
      <c r="D34" s="7" t="s">
        <v>128</v>
      </c>
      <c r="E34" s="7" t="s">
        <v>599</v>
      </c>
      <c r="F34" s="7" t="s">
        <v>129</v>
      </c>
      <c r="G34" s="7" t="s">
        <v>129</v>
      </c>
      <c r="H34" s="8"/>
      <c r="I34" s="8">
        <v>302</v>
      </c>
      <c r="J34" s="8"/>
      <c r="K34" s="8"/>
      <c r="L34" s="8"/>
      <c r="M34" s="8"/>
      <c r="N34" s="8">
        <v>161</v>
      </c>
      <c r="O34" s="8"/>
      <c r="P34" s="8"/>
      <c r="Q34" s="8">
        <v>120</v>
      </c>
      <c r="R34" s="8"/>
      <c r="S34" s="8"/>
      <c r="T34" s="8"/>
      <c r="U34" s="8">
        <v>2</v>
      </c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13"/>
      <c r="AI34" s="13"/>
      <c r="AJ34" s="13"/>
      <c r="AK34" s="13">
        <v>5</v>
      </c>
      <c r="AL34" s="13">
        <v>3</v>
      </c>
      <c r="AM34" s="13">
        <v>6</v>
      </c>
      <c r="AN34" s="13"/>
      <c r="AO34" s="13">
        <v>6</v>
      </c>
      <c r="AP34" s="13">
        <v>9</v>
      </c>
      <c r="AQ34" s="13">
        <v>11</v>
      </c>
      <c r="AR34" s="13">
        <v>24</v>
      </c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</row>
    <row r="35" spans="1:70" s="9" customFormat="1" ht="20.25" customHeight="1" x14ac:dyDescent="0.2">
      <c r="A35" s="7" t="s">
        <v>11</v>
      </c>
      <c r="B35" s="10" t="s">
        <v>576</v>
      </c>
      <c r="C35" s="7" t="s">
        <v>573</v>
      </c>
      <c r="D35" s="7" t="s">
        <v>135</v>
      </c>
      <c r="E35" s="7" t="s">
        <v>23</v>
      </c>
      <c r="F35" s="7" t="s">
        <v>136</v>
      </c>
      <c r="G35" s="7" t="s">
        <v>136</v>
      </c>
      <c r="H35" s="8">
        <v>53</v>
      </c>
      <c r="I35" s="8">
        <v>362</v>
      </c>
      <c r="J35" s="8"/>
      <c r="K35" s="8"/>
      <c r="L35" s="8"/>
      <c r="M35" s="8"/>
      <c r="N35" s="8">
        <v>274</v>
      </c>
      <c r="O35" s="8">
        <v>53</v>
      </c>
      <c r="P35" s="8"/>
      <c r="Q35" s="8"/>
      <c r="R35" s="8"/>
      <c r="S35" s="8"/>
      <c r="T35" s="8"/>
      <c r="U35" s="8">
        <v>2</v>
      </c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13">
        <v>52</v>
      </c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</row>
    <row r="36" spans="1:70" s="9" customFormat="1" ht="20.25" customHeight="1" x14ac:dyDescent="0.2">
      <c r="A36" s="7" t="s">
        <v>11</v>
      </c>
      <c r="B36" s="10" t="s">
        <v>576</v>
      </c>
      <c r="C36" s="7" t="s">
        <v>573</v>
      </c>
      <c r="D36" s="7" t="s">
        <v>142</v>
      </c>
      <c r="E36" s="7" t="s">
        <v>23</v>
      </c>
      <c r="F36" s="7" t="s">
        <v>584</v>
      </c>
      <c r="G36" s="7" t="s">
        <v>143</v>
      </c>
      <c r="H36" s="8"/>
      <c r="I36" s="8">
        <v>277</v>
      </c>
      <c r="J36" s="8"/>
      <c r="K36" s="8"/>
      <c r="L36" s="8"/>
      <c r="M36" s="8"/>
      <c r="N36" s="8">
        <v>114</v>
      </c>
      <c r="O36" s="8"/>
      <c r="P36" s="8"/>
      <c r="Q36" s="8">
        <v>89</v>
      </c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</row>
    <row r="37" spans="1:70" s="9" customFormat="1" ht="20.25" customHeight="1" x14ac:dyDescent="0.2">
      <c r="A37" s="7" t="s">
        <v>11</v>
      </c>
      <c r="B37" s="10" t="s">
        <v>576</v>
      </c>
      <c r="C37" s="7" t="s">
        <v>573</v>
      </c>
      <c r="D37" s="7" t="s">
        <v>146</v>
      </c>
      <c r="E37" s="7" t="s">
        <v>23</v>
      </c>
      <c r="F37" s="7" t="s">
        <v>147</v>
      </c>
      <c r="G37" s="7" t="s">
        <v>148</v>
      </c>
      <c r="H37" s="8">
        <v>117</v>
      </c>
      <c r="I37" s="8">
        <v>170</v>
      </c>
      <c r="J37" s="8"/>
      <c r="K37" s="8"/>
      <c r="L37" s="8"/>
      <c r="M37" s="8"/>
      <c r="N37" s="8">
        <v>130</v>
      </c>
      <c r="O37" s="8">
        <v>117</v>
      </c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13">
        <v>30</v>
      </c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</row>
    <row r="38" spans="1:70" s="9" customFormat="1" ht="20.25" customHeight="1" x14ac:dyDescent="0.2">
      <c r="A38" s="7" t="s">
        <v>11</v>
      </c>
      <c r="B38" s="10" t="s">
        <v>577</v>
      </c>
      <c r="C38" s="7" t="s">
        <v>582</v>
      </c>
      <c r="D38" s="7" t="s">
        <v>84</v>
      </c>
      <c r="E38" s="7" t="s">
        <v>82</v>
      </c>
      <c r="F38" s="7" t="s">
        <v>85</v>
      </c>
      <c r="G38" s="7" t="s">
        <v>48</v>
      </c>
      <c r="H38" s="8"/>
      <c r="I38" s="8">
        <v>196</v>
      </c>
      <c r="J38" s="8"/>
      <c r="K38" s="8"/>
      <c r="L38" s="8"/>
      <c r="M38" s="8"/>
      <c r="N38" s="8">
        <v>29</v>
      </c>
      <c r="O38" s="8"/>
      <c r="P38" s="8"/>
      <c r="Q38" s="8">
        <v>113</v>
      </c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</row>
    <row r="39" spans="1:70" s="9" customFormat="1" ht="20.25" customHeight="1" x14ac:dyDescent="0.2">
      <c r="A39" s="7" t="s">
        <v>11</v>
      </c>
      <c r="B39" s="10" t="s">
        <v>577</v>
      </c>
      <c r="C39" s="7" t="s">
        <v>582</v>
      </c>
      <c r="D39" s="7" t="s">
        <v>86</v>
      </c>
      <c r="E39" s="7" t="s">
        <v>82</v>
      </c>
      <c r="F39" s="7" t="s">
        <v>87</v>
      </c>
      <c r="G39" s="7" t="s">
        <v>69</v>
      </c>
      <c r="H39" s="8"/>
      <c r="I39" s="8">
        <v>187</v>
      </c>
      <c r="J39" s="8"/>
      <c r="K39" s="8"/>
      <c r="L39" s="8"/>
      <c r="M39" s="8"/>
      <c r="N39" s="8">
        <v>23</v>
      </c>
      <c r="O39" s="8"/>
      <c r="P39" s="8"/>
      <c r="Q39" s="8">
        <v>113</v>
      </c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</row>
    <row r="40" spans="1:70" s="9" customFormat="1" ht="20.25" customHeight="1" x14ac:dyDescent="0.2">
      <c r="A40" s="7" t="s">
        <v>11</v>
      </c>
      <c r="B40" s="10" t="s">
        <v>577</v>
      </c>
      <c r="C40" s="7" t="s">
        <v>582</v>
      </c>
      <c r="D40" s="7" t="s">
        <v>88</v>
      </c>
      <c r="E40" s="7" t="s">
        <v>89</v>
      </c>
      <c r="F40" s="7" t="s">
        <v>90</v>
      </c>
      <c r="G40" s="7" t="s">
        <v>69</v>
      </c>
      <c r="H40" s="8"/>
      <c r="I40" s="8">
        <v>72</v>
      </c>
      <c r="J40" s="8"/>
      <c r="K40" s="8"/>
      <c r="L40" s="8"/>
      <c r="M40" s="8"/>
      <c r="N40" s="8">
        <v>3</v>
      </c>
      <c r="O40" s="8"/>
      <c r="P40" s="8"/>
      <c r="Q40" s="8">
        <v>30</v>
      </c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</row>
    <row r="41" spans="1:70" s="9" customFormat="1" ht="20.25" customHeight="1" x14ac:dyDescent="0.2">
      <c r="A41" s="7" t="s">
        <v>11</v>
      </c>
      <c r="B41" s="10" t="s">
        <v>577</v>
      </c>
      <c r="C41" s="7" t="s">
        <v>573</v>
      </c>
      <c r="D41" s="7" t="s">
        <v>34</v>
      </c>
      <c r="E41" s="7" t="s">
        <v>23</v>
      </c>
      <c r="F41" s="7" t="s">
        <v>35</v>
      </c>
      <c r="G41" s="7" t="s">
        <v>36</v>
      </c>
      <c r="H41" s="8">
        <v>60</v>
      </c>
      <c r="I41" s="8">
        <v>221</v>
      </c>
      <c r="J41" s="8"/>
      <c r="K41" s="8"/>
      <c r="L41" s="8"/>
      <c r="M41" s="8"/>
      <c r="N41" s="8">
        <v>153</v>
      </c>
      <c r="O41" s="8">
        <v>60</v>
      </c>
      <c r="P41" s="8"/>
      <c r="Q41" s="8"/>
      <c r="R41" s="8"/>
      <c r="S41" s="8"/>
      <c r="T41" s="8"/>
      <c r="U41" s="8">
        <v>4</v>
      </c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13">
        <v>21</v>
      </c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</row>
    <row r="42" spans="1:70" s="9" customFormat="1" ht="20.25" customHeight="1" x14ac:dyDescent="0.2">
      <c r="A42" s="7" t="s">
        <v>11</v>
      </c>
      <c r="B42" s="10" t="s">
        <v>577</v>
      </c>
      <c r="C42" s="7" t="s">
        <v>573</v>
      </c>
      <c r="D42" s="7" t="s">
        <v>46</v>
      </c>
      <c r="E42" s="7" t="s">
        <v>284</v>
      </c>
      <c r="F42" s="7" t="s">
        <v>47</v>
      </c>
      <c r="G42" s="7" t="s">
        <v>48</v>
      </c>
      <c r="H42" s="8">
        <v>78</v>
      </c>
      <c r="I42" s="8">
        <v>855</v>
      </c>
      <c r="J42" s="8"/>
      <c r="K42" s="8"/>
      <c r="L42" s="8"/>
      <c r="M42" s="8"/>
      <c r="N42" s="8">
        <v>387</v>
      </c>
      <c r="O42" s="8">
        <v>70</v>
      </c>
      <c r="P42" s="8"/>
      <c r="Q42" s="8">
        <v>263</v>
      </c>
      <c r="R42" s="8"/>
      <c r="S42" s="8"/>
      <c r="T42" s="8"/>
      <c r="U42" s="8"/>
      <c r="V42" s="8"/>
      <c r="W42" s="8"/>
      <c r="X42" s="8"/>
      <c r="Y42" s="8">
        <v>45</v>
      </c>
      <c r="Z42" s="8"/>
      <c r="AA42" s="8"/>
      <c r="AB42" s="8"/>
      <c r="AC42" s="8"/>
      <c r="AD42" s="8"/>
      <c r="AE42" s="8"/>
      <c r="AF42" s="8">
        <v>22</v>
      </c>
      <c r="AG42" s="8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</row>
    <row r="43" spans="1:70" s="9" customFormat="1" ht="20.25" customHeight="1" x14ac:dyDescent="0.2">
      <c r="A43" s="7" t="s">
        <v>11</v>
      </c>
      <c r="B43" s="10" t="s">
        <v>577</v>
      </c>
      <c r="C43" s="7" t="s">
        <v>573</v>
      </c>
      <c r="D43" s="7" t="s">
        <v>67</v>
      </c>
      <c r="E43" s="7" t="s">
        <v>13</v>
      </c>
      <c r="F43" s="7" t="s">
        <v>68</v>
      </c>
      <c r="G43" s="7" t="s">
        <v>69</v>
      </c>
      <c r="H43" s="8"/>
      <c r="I43" s="8">
        <v>341</v>
      </c>
      <c r="J43" s="8"/>
      <c r="K43" s="8"/>
      <c r="L43" s="8"/>
      <c r="M43" s="8"/>
      <c r="N43" s="8">
        <v>175</v>
      </c>
      <c r="O43" s="8"/>
      <c r="P43" s="8"/>
      <c r="Q43" s="8">
        <v>165</v>
      </c>
      <c r="R43" s="8"/>
      <c r="S43" s="8"/>
      <c r="T43" s="8"/>
      <c r="U43" s="8">
        <v>1</v>
      </c>
      <c r="V43" s="8"/>
      <c r="W43" s="8"/>
      <c r="X43" s="8"/>
      <c r="Y43" s="8">
        <v>43</v>
      </c>
      <c r="Z43" s="8"/>
      <c r="AA43" s="8"/>
      <c r="AB43" s="8"/>
      <c r="AC43" s="8"/>
      <c r="AD43" s="8"/>
      <c r="AE43" s="8"/>
      <c r="AF43" s="8">
        <v>19</v>
      </c>
      <c r="AG43" s="8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</row>
    <row r="44" spans="1:70" s="9" customFormat="1" ht="20.25" customHeight="1" x14ac:dyDescent="0.2">
      <c r="A44" s="7" t="s">
        <v>11</v>
      </c>
      <c r="B44" s="10" t="s">
        <v>577</v>
      </c>
      <c r="C44" s="7" t="s">
        <v>573</v>
      </c>
      <c r="D44" s="7" t="s">
        <v>108</v>
      </c>
      <c r="E44" s="7" t="s">
        <v>23</v>
      </c>
      <c r="F44" s="7" t="s">
        <v>109</v>
      </c>
      <c r="G44" s="7" t="s">
        <v>48</v>
      </c>
      <c r="H44" s="8"/>
      <c r="I44" s="8">
        <v>426</v>
      </c>
      <c r="J44" s="8"/>
      <c r="K44" s="8"/>
      <c r="L44" s="8"/>
      <c r="M44" s="8"/>
      <c r="N44" s="8">
        <v>61</v>
      </c>
      <c r="O44" s="8"/>
      <c r="P44" s="8"/>
      <c r="Q44" s="8">
        <v>233</v>
      </c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</row>
    <row r="45" spans="1:70" s="9" customFormat="1" ht="20.25" customHeight="1" x14ac:dyDescent="0.2">
      <c r="A45" s="7" t="s">
        <v>11</v>
      </c>
      <c r="B45" s="10" t="s">
        <v>577</v>
      </c>
      <c r="C45" s="7" t="s">
        <v>573</v>
      </c>
      <c r="D45" s="7" t="s">
        <v>110</v>
      </c>
      <c r="E45" s="7" t="s">
        <v>23</v>
      </c>
      <c r="F45" s="7" t="s">
        <v>111</v>
      </c>
      <c r="G45" s="7" t="s">
        <v>112</v>
      </c>
      <c r="H45" s="8"/>
      <c r="I45" s="8">
        <v>367</v>
      </c>
      <c r="J45" s="8"/>
      <c r="K45" s="8"/>
      <c r="L45" s="8"/>
      <c r="M45" s="8"/>
      <c r="N45" s="8">
        <v>63</v>
      </c>
      <c r="O45" s="8"/>
      <c r="P45" s="8"/>
      <c r="Q45" s="8">
        <v>161</v>
      </c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  <c r="BM45" s="13"/>
      <c r="BN45" s="13"/>
      <c r="BO45" s="13"/>
      <c r="BP45" s="13"/>
      <c r="BQ45" s="13"/>
      <c r="BR45" s="13"/>
    </row>
    <row r="46" spans="1:70" s="9" customFormat="1" ht="20.25" customHeight="1" x14ac:dyDescent="0.2">
      <c r="A46" s="7" t="s">
        <v>11</v>
      </c>
      <c r="B46" s="10" t="s">
        <v>577</v>
      </c>
      <c r="C46" s="7" t="s">
        <v>573</v>
      </c>
      <c r="D46" s="7" t="s">
        <v>130</v>
      </c>
      <c r="E46" s="7" t="s">
        <v>23</v>
      </c>
      <c r="F46" s="7" t="s">
        <v>131</v>
      </c>
      <c r="G46" s="7" t="s">
        <v>131</v>
      </c>
      <c r="H46" s="8"/>
      <c r="I46" s="8">
        <v>118</v>
      </c>
      <c r="J46" s="8"/>
      <c r="K46" s="8"/>
      <c r="L46" s="8"/>
      <c r="M46" s="8"/>
      <c r="N46" s="8">
        <v>86</v>
      </c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</row>
    <row r="47" spans="1:70" s="9" customFormat="1" ht="20.25" customHeight="1" x14ac:dyDescent="0.2">
      <c r="A47" s="7" t="s">
        <v>11</v>
      </c>
      <c r="B47" s="10" t="s">
        <v>577</v>
      </c>
      <c r="C47" s="7" t="s">
        <v>573</v>
      </c>
      <c r="D47" s="7" t="s">
        <v>132</v>
      </c>
      <c r="E47" s="7" t="s">
        <v>23</v>
      </c>
      <c r="F47" s="7" t="s">
        <v>603</v>
      </c>
      <c r="G47" s="7" t="s">
        <v>69</v>
      </c>
      <c r="H47" s="8"/>
      <c r="I47" s="8">
        <v>373</v>
      </c>
      <c r="J47" s="8"/>
      <c r="K47" s="8"/>
      <c r="L47" s="8"/>
      <c r="M47" s="8"/>
      <c r="N47" s="8">
        <v>53</v>
      </c>
      <c r="O47" s="8"/>
      <c r="P47" s="8"/>
      <c r="Q47" s="8">
        <v>194</v>
      </c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</row>
    <row r="48" spans="1:70" s="9" customFormat="1" ht="20.25" customHeight="1" x14ac:dyDescent="0.2">
      <c r="A48" s="7" t="s">
        <v>11</v>
      </c>
      <c r="B48" s="10" t="s">
        <v>577</v>
      </c>
      <c r="C48" s="7" t="s">
        <v>573</v>
      </c>
      <c r="D48" s="7" t="s">
        <v>137</v>
      </c>
      <c r="E48" s="7" t="s">
        <v>23</v>
      </c>
      <c r="F48" s="7" t="s">
        <v>585</v>
      </c>
      <c r="G48" s="7" t="s">
        <v>138</v>
      </c>
      <c r="H48" s="8"/>
      <c r="I48" s="8">
        <v>243</v>
      </c>
      <c r="J48" s="8"/>
      <c r="K48" s="8"/>
      <c r="L48" s="8"/>
      <c r="M48" s="8"/>
      <c r="N48" s="8">
        <v>176</v>
      </c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  <c r="BR48" s="13"/>
    </row>
    <row r="49" spans="1:70" s="9" customFormat="1" ht="20.25" customHeight="1" x14ac:dyDescent="0.2">
      <c r="A49" s="7" t="s">
        <v>11</v>
      </c>
      <c r="B49" s="10" t="s">
        <v>577</v>
      </c>
      <c r="C49" s="7" t="s">
        <v>573</v>
      </c>
      <c r="D49" s="7" t="s">
        <v>139</v>
      </c>
      <c r="E49" s="7" t="s">
        <v>23</v>
      </c>
      <c r="F49" s="7" t="s">
        <v>140</v>
      </c>
      <c r="G49" s="7" t="s">
        <v>141</v>
      </c>
      <c r="H49" s="8">
        <v>88</v>
      </c>
      <c r="I49" s="8">
        <v>342</v>
      </c>
      <c r="J49" s="8"/>
      <c r="K49" s="8"/>
      <c r="L49" s="8"/>
      <c r="M49" s="8"/>
      <c r="N49" s="8">
        <v>255</v>
      </c>
      <c r="O49" s="8">
        <v>88</v>
      </c>
      <c r="P49" s="8"/>
      <c r="Q49" s="8"/>
      <c r="R49" s="8"/>
      <c r="S49" s="8"/>
      <c r="T49" s="8"/>
      <c r="U49" s="8">
        <v>4</v>
      </c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13">
        <v>21</v>
      </c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  <c r="BN49" s="13"/>
      <c r="BO49" s="13"/>
      <c r="BP49" s="13"/>
      <c r="BQ49" s="13"/>
      <c r="BR49" s="13"/>
    </row>
    <row r="50" spans="1:70" s="9" customFormat="1" ht="20.25" customHeight="1" x14ac:dyDescent="0.2">
      <c r="A50" s="7" t="s">
        <v>11</v>
      </c>
      <c r="B50" s="10" t="s">
        <v>577</v>
      </c>
      <c r="C50" s="7" t="s">
        <v>573</v>
      </c>
      <c r="D50" s="7" t="s">
        <v>144</v>
      </c>
      <c r="E50" s="7" t="s">
        <v>23</v>
      </c>
      <c r="F50" s="7" t="s">
        <v>586</v>
      </c>
      <c r="G50" s="7" t="s">
        <v>145</v>
      </c>
      <c r="H50" s="8">
        <v>86</v>
      </c>
      <c r="I50" s="8">
        <v>302</v>
      </c>
      <c r="J50" s="8"/>
      <c r="K50" s="8"/>
      <c r="L50" s="8"/>
      <c r="M50" s="8"/>
      <c r="N50" s="8">
        <v>215</v>
      </c>
      <c r="O50" s="8">
        <v>86</v>
      </c>
      <c r="P50" s="8"/>
      <c r="Q50" s="8"/>
      <c r="R50" s="8"/>
      <c r="S50" s="8"/>
      <c r="T50" s="8"/>
      <c r="U50" s="8">
        <v>7</v>
      </c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13">
        <v>18</v>
      </c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</row>
    <row r="51" spans="1:70" s="9" customFormat="1" ht="20.25" customHeight="1" x14ac:dyDescent="0.2">
      <c r="A51" s="7" t="s">
        <v>11</v>
      </c>
      <c r="B51" s="10" t="s">
        <v>587</v>
      </c>
      <c r="C51" s="7" t="s">
        <v>573</v>
      </c>
      <c r="D51" s="7" t="s">
        <v>28</v>
      </c>
      <c r="E51" s="7" t="s">
        <v>23</v>
      </c>
      <c r="F51" s="7" t="s">
        <v>29</v>
      </c>
      <c r="G51" s="7" t="s">
        <v>30</v>
      </c>
      <c r="H51" s="8">
        <v>47</v>
      </c>
      <c r="I51" s="8">
        <v>212</v>
      </c>
      <c r="J51" s="8"/>
      <c r="K51" s="8"/>
      <c r="L51" s="8"/>
      <c r="M51" s="8"/>
      <c r="N51" s="8">
        <v>21</v>
      </c>
      <c r="O51" s="8">
        <v>36</v>
      </c>
      <c r="P51" s="8"/>
      <c r="Q51" s="8">
        <v>108</v>
      </c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13">
        <v>6</v>
      </c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</row>
    <row r="52" spans="1:70" s="9" customFormat="1" ht="20.25" customHeight="1" x14ac:dyDescent="0.2">
      <c r="A52" s="7" t="s">
        <v>11</v>
      </c>
      <c r="B52" s="10" t="s">
        <v>587</v>
      </c>
      <c r="C52" s="7" t="s">
        <v>573</v>
      </c>
      <c r="D52" s="7" t="s">
        <v>31</v>
      </c>
      <c r="E52" s="7" t="s">
        <v>13</v>
      </c>
      <c r="F52" s="7" t="s">
        <v>32</v>
      </c>
      <c r="G52" s="7" t="s">
        <v>33</v>
      </c>
      <c r="H52" s="8">
        <v>2</v>
      </c>
      <c r="I52" s="8">
        <v>244</v>
      </c>
      <c r="J52" s="8"/>
      <c r="K52" s="8"/>
      <c r="L52" s="8"/>
      <c r="M52" s="8"/>
      <c r="N52" s="8">
        <v>39</v>
      </c>
      <c r="O52" s="8">
        <v>2</v>
      </c>
      <c r="P52" s="8"/>
      <c r="Q52" s="8">
        <v>205</v>
      </c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>
        <v>23</v>
      </c>
      <c r="AG52" s="8"/>
      <c r="AH52" s="13"/>
      <c r="AI52" s="13"/>
      <c r="AJ52" s="13"/>
      <c r="AK52" s="13"/>
      <c r="AL52" s="13"/>
      <c r="AM52" s="13"/>
      <c r="AN52" s="13"/>
      <c r="AO52" s="13">
        <v>13</v>
      </c>
      <c r="AP52" s="13">
        <v>5</v>
      </c>
      <c r="AQ52" s="13">
        <v>2</v>
      </c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</row>
    <row r="53" spans="1:70" s="9" customFormat="1" ht="20.25" customHeight="1" x14ac:dyDescent="0.2">
      <c r="A53" s="7" t="s">
        <v>11</v>
      </c>
      <c r="B53" s="10" t="s">
        <v>587</v>
      </c>
      <c r="C53" s="7" t="s">
        <v>573</v>
      </c>
      <c r="D53" s="7" t="s">
        <v>49</v>
      </c>
      <c r="E53" s="7" t="s">
        <v>284</v>
      </c>
      <c r="F53" s="7" t="s">
        <v>50</v>
      </c>
      <c r="G53" s="7" t="s">
        <v>51</v>
      </c>
      <c r="H53" s="8"/>
      <c r="I53" s="8">
        <v>533</v>
      </c>
      <c r="J53" s="8"/>
      <c r="K53" s="8"/>
      <c r="L53" s="8"/>
      <c r="M53" s="8"/>
      <c r="N53" s="8">
        <v>184</v>
      </c>
      <c r="O53" s="8"/>
      <c r="P53" s="8"/>
      <c r="Q53" s="8">
        <v>169</v>
      </c>
      <c r="R53" s="8">
        <v>39</v>
      </c>
      <c r="S53" s="8"/>
      <c r="T53" s="8"/>
      <c r="U53" s="8"/>
      <c r="V53" s="8"/>
      <c r="W53" s="8"/>
      <c r="X53" s="8"/>
      <c r="Y53" s="8">
        <v>13</v>
      </c>
      <c r="Z53" s="8">
        <v>19</v>
      </c>
      <c r="AA53" s="8"/>
      <c r="AB53" s="8"/>
      <c r="AC53" s="8"/>
      <c r="AD53" s="8"/>
      <c r="AE53" s="8"/>
      <c r="AF53" s="8"/>
      <c r="AG53" s="8"/>
      <c r="AH53" s="13"/>
      <c r="AI53" s="13"/>
      <c r="AJ53" s="13"/>
      <c r="AK53" s="13"/>
      <c r="AL53" s="13">
        <v>3</v>
      </c>
      <c r="AM53" s="13">
        <v>2</v>
      </c>
      <c r="AN53" s="13"/>
      <c r="AO53" s="13">
        <v>3</v>
      </c>
      <c r="AP53" s="13">
        <v>1</v>
      </c>
      <c r="AQ53" s="13">
        <v>1</v>
      </c>
      <c r="AR53" s="13"/>
      <c r="AS53" s="13"/>
      <c r="AT53" s="13"/>
      <c r="AU53" s="13"/>
      <c r="AV53" s="13"/>
      <c r="AW53" s="13"/>
      <c r="AX53" s="13"/>
      <c r="AY53" s="13">
        <v>2</v>
      </c>
      <c r="AZ53" s="13">
        <v>2</v>
      </c>
      <c r="BA53" s="13">
        <v>3</v>
      </c>
      <c r="BB53" s="13"/>
      <c r="BC53" s="13"/>
      <c r="BD53" s="13"/>
      <c r="BE53" s="13"/>
      <c r="BF53" s="13"/>
      <c r="BG53" s="13"/>
      <c r="BH53" s="13"/>
      <c r="BI53" s="13"/>
      <c r="BJ53" s="13"/>
      <c r="BK53" s="13"/>
      <c r="BL53" s="13"/>
      <c r="BM53" s="13"/>
      <c r="BN53" s="13"/>
      <c r="BO53" s="13"/>
      <c r="BP53" s="13"/>
      <c r="BQ53" s="13"/>
      <c r="BR53" s="13"/>
    </row>
    <row r="54" spans="1:70" s="9" customFormat="1" ht="20.25" customHeight="1" x14ac:dyDescent="0.2">
      <c r="A54" s="7" t="s">
        <v>11</v>
      </c>
      <c r="B54" s="10" t="s">
        <v>587</v>
      </c>
      <c r="C54" s="7" t="s">
        <v>573</v>
      </c>
      <c r="D54" s="7" t="s">
        <v>64</v>
      </c>
      <c r="E54" s="7" t="s">
        <v>23</v>
      </c>
      <c r="F54" s="7" t="s">
        <v>65</v>
      </c>
      <c r="G54" s="7" t="s">
        <v>66</v>
      </c>
      <c r="H54" s="8"/>
      <c r="I54" s="8">
        <v>219</v>
      </c>
      <c r="J54" s="8"/>
      <c r="K54" s="8"/>
      <c r="L54" s="8"/>
      <c r="M54" s="8"/>
      <c r="N54" s="8">
        <v>23</v>
      </c>
      <c r="O54" s="8"/>
      <c r="P54" s="8"/>
      <c r="Q54" s="8">
        <v>141</v>
      </c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  <c r="BJ54" s="13"/>
      <c r="BK54" s="13"/>
      <c r="BL54" s="13"/>
      <c r="BM54" s="13"/>
      <c r="BN54" s="13"/>
      <c r="BO54" s="13"/>
      <c r="BP54" s="13"/>
      <c r="BQ54" s="13"/>
      <c r="BR54" s="13"/>
    </row>
    <row r="55" spans="1:70" s="9" customFormat="1" ht="20.25" customHeight="1" x14ac:dyDescent="0.2">
      <c r="A55" s="7" t="s">
        <v>11</v>
      </c>
      <c r="B55" s="10" t="s">
        <v>587</v>
      </c>
      <c r="C55" s="7" t="s">
        <v>573</v>
      </c>
      <c r="D55" s="7" t="s">
        <v>91</v>
      </c>
      <c r="E55" s="7" t="s">
        <v>23</v>
      </c>
      <c r="F55" s="7" t="s">
        <v>92</v>
      </c>
      <c r="G55" s="7" t="s">
        <v>93</v>
      </c>
      <c r="H55" s="8"/>
      <c r="I55" s="8">
        <v>217</v>
      </c>
      <c r="J55" s="8"/>
      <c r="K55" s="8"/>
      <c r="L55" s="8"/>
      <c r="M55" s="8"/>
      <c r="N55" s="8">
        <v>150</v>
      </c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</row>
    <row r="56" spans="1:70" s="9" customFormat="1" ht="20.25" customHeight="1" x14ac:dyDescent="0.2">
      <c r="A56" s="7" t="s">
        <v>11</v>
      </c>
      <c r="B56" s="10" t="s">
        <v>587</v>
      </c>
      <c r="C56" s="7" t="s">
        <v>573</v>
      </c>
      <c r="D56" s="7" t="s">
        <v>96</v>
      </c>
      <c r="E56" s="7" t="s">
        <v>23</v>
      </c>
      <c r="F56" s="7" t="s">
        <v>97</v>
      </c>
      <c r="G56" s="7" t="s">
        <v>98</v>
      </c>
      <c r="H56" s="8">
        <v>44</v>
      </c>
      <c r="I56" s="8">
        <v>207</v>
      </c>
      <c r="J56" s="8"/>
      <c r="K56" s="8"/>
      <c r="L56" s="8"/>
      <c r="M56" s="8"/>
      <c r="N56" s="8">
        <v>165</v>
      </c>
      <c r="O56" s="8">
        <v>44</v>
      </c>
      <c r="P56" s="8"/>
      <c r="Q56" s="8"/>
      <c r="R56" s="8"/>
      <c r="S56" s="8"/>
      <c r="T56" s="8"/>
      <c r="U56" s="8">
        <v>3</v>
      </c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13">
        <v>14</v>
      </c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</row>
    <row r="57" spans="1:70" s="9" customFormat="1" ht="20.25" customHeight="1" x14ac:dyDescent="0.2">
      <c r="A57" s="7" t="s">
        <v>11</v>
      </c>
      <c r="B57" s="10" t="s">
        <v>587</v>
      </c>
      <c r="C57" s="7" t="s">
        <v>573</v>
      </c>
      <c r="D57" s="7" t="s">
        <v>117</v>
      </c>
      <c r="E57" s="7" t="s">
        <v>23</v>
      </c>
      <c r="F57" s="7" t="s">
        <v>553</v>
      </c>
      <c r="G57" s="7" t="s">
        <v>33</v>
      </c>
      <c r="H57" s="8"/>
      <c r="I57" s="8">
        <v>352</v>
      </c>
      <c r="J57" s="8"/>
      <c r="K57" s="8"/>
      <c r="L57" s="8"/>
      <c r="M57" s="8"/>
      <c r="N57" s="8">
        <v>32</v>
      </c>
      <c r="O57" s="8"/>
      <c r="P57" s="8"/>
      <c r="Q57" s="8">
        <v>218</v>
      </c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  <c r="BN57" s="13"/>
      <c r="BO57" s="13"/>
      <c r="BP57" s="13"/>
      <c r="BQ57" s="13"/>
      <c r="BR57" s="13"/>
    </row>
    <row r="58" spans="1:70" s="9" customFormat="1" ht="20.25" customHeight="1" x14ac:dyDescent="0.2">
      <c r="A58" s="7" t="s">
        <v>11</v>
      </c>
      <c r="B58" s="10" t="s">
        <v>587</v>
      </c>
      <c r="C58" s="7" t="s">
        <v>573</v>
      </c>
      <c r="D58" s="7" t="s">
        <v>118</v>
      </c>
      <c r="E58" s="7" t="s">
        <v>23</v>
      </c>
      <c r="F58" s="7" t="s">
        <v>119</v>
      </c>
      <c r="G58" s="7" t="s">
        <v>51</v>
      </c>
      <c r="H58" s="8">
        <v>22</v>
      </c>
      <c r="I58" s="8">
        <v>320</v>
      </c>
      <c r="J58" s="8"/>
      <c r="K58" s="8"/>
      <c r="L58" s="8"/>
      <c r="M58" s="8"/>
      <c r="N58" s="8">
        <v>28</v>
      </c>
      <c r="O58" s="8">
        <v>22</v>
      </c>
      <c r="P58" s="8"/>
      <c r="Q58" s="8">
        <v>119</v>
      </c>
      <c r="R58" s="8">
        <v>89</v>
      </c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13">
        <v>22</v>
      </c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</row>
    <row r="59" spans="1:70" s="9" customFormat="1" ht="20.25" customHeight="1" x14ac:dyDescent="0.2">
      <c r="A59" s="7" t="s">
        <v>11</v>
      </c>
      <c r="B59" s="10" t="s">
        <v>587</v>
      </c>
      <c r="C59" s="7" t="s">
        <v>573</v>
      </c>
      <c r="D59" s="7" t="s">
        <v>133</v>
      </c>
      <c r="E59" s="7" t="s">
        <v>23</v>
      </c>
      <c r="F59" s="7" t="s">
        <v>588</v>
      </c>
      <c r="G59" s="7" t="s">
        <v>134</v>
      </c>
      <c r="H59" s="8">
        <v>83</v>
      </c>
      <c r="I59" s="8">
        <v>131</v>
      </c>
      <c r="J59" s="8"/>
      <c r="K59" s="8"/>
      <c r="L59" s="8"/>
      <c r="M59" s="8"/>
      <c r="N59" s="8">
        <v>103</v>
      </c>
      <c r="O59" s="8">
        <v>83</v>
      </c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13">
        <v>27</v>
      </c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  <c r="BA59" s="13"/>
      <c r="BB59" s="13"/>
      <c r="BC59" s="13"/>
      <c r="BD59" s="13"/>
      <c r="BE59" s="13"/>
      <c r="BF59" s="13"/>
      <c r="BG59" s="13"/>
      <c r="BH59" s="13"/>
      <c r="BI59" s="13"/>
      <c r="BJ59" s="13"/>
      <c r="BK59" s="13"/>
      <c r="BL59" s="13"/>
      <c r="BM59" s="13"/>
      <c r="BN59" s="13"/>
      <c r="BO59" s="13"/>
      <c r="BP59" s="13"/>
      <c r="BQ59" s="13"/>
      <c r="BR59" s="13"/>
    </row>
    <row r="60" spans="1:70" s="9" customFormat="1" ht="20.25" customHeight="1" x14ac:dyDescent="0.2">
      <c r="A60" s="7" t="s">
        <v>149</v>
      </c>
      <c r="B60" s="10" t="s">
        <v>589</v>
      </c>
      <c r="C60" s="7" t="s">
        <v>582</v>
      </c>
      <c r="D60" s="7" t="s">
        <v>204</v>
      </c>
      <c r="E60" s="7" t="s">
        <v>82</v>
      </c>
      <c r="F60" s="7" t="s">
        <v>205</v>
      </c>
      <c r="G60" s="7" t="s">
        <v>206</v>
      </c>
      <c r="H60" s="8"/>
      <c r="I60" s="8">
        <v>101</v>
      </c>
      <c r="J60" s="8"/>
      <c r="K60" s="8"/>
      <c r="L60" s="8"/>
      <c r="M60" s="8"/>
      <c r="N60" s="8">
        <v>67</v>
      </c>
      <c r="O60" s="8"/>
      <c r="P60" s="8"/>
      <c r="Q60" s="8"/>
      <c r="R60" s="8"/>
      <c r="S60" s="8"/>
      <c r="T60" s="8"/>
      <c r="U60" s="8">
        <v>2</v>
      </c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13"/>
      <c r="AI60" s="13"/>
      <c r="AJ60" s="13"/>
      <c r="AK60" s="13"/>
      <c r="AL60" s="13"/>
      <c r="AM60" s="13"/>
      <c r="AN60" s="13">
        <v>30</v>
      </c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  <c r="BN60" s="13"/>
      <c r="BO60" s="13"/>
      <c r="BP60" s="13"/>
      <c r="BQ60" s="13"/>
      <c r="BR60" s="13"/>
    </row>
    <row r="61" spans="1:70" s="9" customFormat="1" ht="20.25" customHeight="1" x14ac:dyDescent="0.2">
      <c r="A61" s="7" t="s">
        <v>149</v>
      </c>
      <c r="B61" s="10" t="s">
        <v>589</v>
      </c>
      <c r="C61" s="7" t="s">
        <v>582</v>
      </c>
      <c r="D61" s="7" t="s">
        <v>207</v>
      </c>
      <c r="E61" s="7" t="s">
        <v>82</v>
      </c>
      <c r="F61" s="7" t="s">
        <v>208</v>
      </c>
      <c r="G61" s="7" t="s">
        <v>177</v>
      </c>
      <c r="H61" s="8"/>
      <c r="I61" s="8">
        <v>316</v>
      </c>
      <c r="J61" s="8"/>
      <c r="K61" s="8"/>
      <c r="L61" s="8"/>
      <c r="M61" s="8"/>
      <c r="N61" s="8">
        <v>45</v>
      </c>
      <c r="O61" s="8"/>
      <c r="P61" s="8"/>
      <c r="Q61" s="8">
        <v>184</v>
      </c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3"/>
      <c r="BE61" s="13"/>
      <c r="BF61" s="13"/>
      <c r="BG61" s="13"/>
      <c r="BH61" s="13"/>
      <c r="BI61" s="13"/>
      <c r="BJ61" s="13"/>
      <c r="BK61" s="13"/>
      <c r="BL61" s="13"/>
      <c r="BM61" s="13"/>
      <c r="BN61" s="13"/>
      <c r="BO61" s="13"/>
      <c r="BP61" s="13"/>
      <c r="BQ61" s="13"/>
      <c r="BR61" s="13"/>
    </row>
    <row r="62" spans="1:70" s="9" customFormat="1" ht="20.25" customHeight="1" x14ac:dyDescent="0.2">
      <c r="A62" s="7" t="s">
        <v>149</v>
      </c>
      <c r="B62" s="10" t="s">
        <v>589</v>
      </c>
      <c r="C62" s="7" t="s">
        <v>573</v>
      </c>
      <c r="D62" s="7" t="s">
        <v>170</v>
      </c>
      <c r="E62" s="7" t="s">
        <v>23</v>
      </c>
      <c r="F62" s="7" t="s">
        <v>50</v>
      </c>
      <c r="G62" s="7" t="s">
        <v>171</v>
      </c>
      <c r="H62" s="8">
        <v>41</v>
      </c>
      <c r="I62" s="8">
        <v>288</v>
      </c>
      <c r="J62" s="8"/>
      <c r="K62" s="8"/>
      <c r="L62" s="8"/>
      <c r="M62" s="8"/>
      <c r="N62" s="8">
        <v>206</v>
      </c>
      <c r="O62" s="8">
        <v>41</v>
      </c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3"/>
      <c r="BP62" s="13"/>
      <c r="BQ62" s="13"/>
      <c r="BR62" s="13"/>
    </row>
    <row r="63" spans="1:70" s="9" customFormat="1" ht="20.25" customHeight="1" x14ac:dyDescent="0.2">
      <c r="A63" s="7" t="s">
        <v>149</v>
      </c>
      <c r="B63" s="10" t="s">
        <v>589</v>
      </c>
      <c r="C63" s="7" t="s">
        <v>573</v>
      </c>
      <c r="D63" s="7" t="s">
        <v>175</v>
      </c>
      <c r="E63" s="7" t="s">
        <v>17</v>
      </c>
      <c r="F63" s="7" t="s">
        <v>176</v>
      </c>
      <c r="G63" s="7" t="s">
        <v>177</v>
      </c>
      <c r="H63" s="8">
        <v>18</v>
      </c>
      <c r="I63" s="8">
        <v>1042</v>
      </c>
      <c r="J63" s="8"/>
      <c r="K63" s="8"/>
      <c r="L63" s="8"/>
      <c r="M63" s="8"/>
      <c r="N63" s="8">
        <v>379</v>
      </c>
      <c r="O63" s="8">
        <v>18</v>
      </c>
      <c r="P63" s="8"/>
      <c r="Q63" s="8">
        <v>660</v>
      </c>
      <c r="R63" s="8"/>
      <c r="S63" s="8"/>
      <c r="T63" s="8"/>
      <c r="U63" s="8">
        <v>2</v>
      </c>
      <c r="V63" s="8"/>
      <c r="W63" s="8"/>
      <c r="X63" s="8"/>
      <c r="Y63" s="8">
        <v>50</v>
      </c>
      <c r="Z63" s="8"/>
      <c r="AA63" s="8"/>
      <c r="AB63" s="8"/>
      <c r="AC63" s="8"/>
      <c r="AD63" s="8"/>
      <c r="AE63" s="8"/>
      <c r="AF63" s="8">
        <v>40</v>
      </c>
      <c r="AG63" s="8"/>
      <c r="AH63" s="13"/>
      <c r="AI63" s="13"/>
      <c r="AJ63" s="13"/>
      <c r="AK63" s="13"/>
      <c r="AL63" s="13"/>
      <c r="AM63" s="13"/>
      <c r="AN63" s="13"/>
      <c r="AO63" s="13">
        <v>24</v>
      </c>
      <c r="AP63" s="13">
        <v>18</v>
      </c>
      <c r="AQ63" s="13">
        <v>20</v>
      </c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  <c r="BJ63" s="13"/>
      <c r="BK63" s="13"/>
      <c r="BL63" s="13"/>
      <c r="BM63" s="13"/>
      <c r="BN63" s="13"/>
      <c r="BO63" s="13"/>
      <c r="BP63" s="13"/>
      <c r="BQ63" s="13"/>
      <c r="BR63" s="13"/>
    </row>
    <row r="64" spans="1:70" s="9" customFormat="1" ht="20.25" customHeight="1" x14ac:dyDescent="0.2">
      <c r="A64" s="7" t="s">
        <v>149</v>
      </c>
      <c r="B64" s="10" t="s">
        <v>589</v>
      </c>
      <c r="C64" s="7" t="s">
        <v>573</v>
      </c>
      <c r="D64" s="7" t="s">
        <v>178</v>
      </c>
      <c r="E64" s="7" t="s">
        <v>70</v>
      </c>
      <c r="F64" s="7" t="s">
        <v>179</v>
      </c>
      <c r="G64" s="7" t="s">
        <v>177</v>
      </c>
      <c r="H64" s="8"/>
      <c r="I64" s="8">
        <v>437</v>
      </c>
      <c r="J64" s="8"/>
      <c r="K64" s="8">
        <v>1</v>
      </c>
      <c r="L64" s="8"/>
      <c r="M64" s="8"/>
      <c r="N64" s="8">
        <v>70</v>
      </c>
      <c r="O64" s="8"/>
      <c r="P64" s="8"/>
      <c r="Q64" s="8">
        <v>183</v>
      </c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  <c r="BN64" s="13"/>
      <c r="BO64" s="13"/>
      <c r="BP64" s="13"/>
      <c r="BQ64" s="13"/>
      <c r="BR64" s="13"/>
    </row>
    <row r="65" spans="1:70" s="9" customFormat="1" ht="20.25" customHeight="1" x14ac:dyDescent="0.2">
      <c r="A65" s="7" t="s">
        <v>149</v>
      </c>
      <c r="B65" s="10" t="s">
        <v>589</v>
      </c>
      <c r="C65" s="7" t="s">
        <v>573</v>
      </c>
      <c r="D65" s="7" t="s">
        <v>237</v>
      </c>
      <c r="E65" s="7" t="s">
        <v>23</v>
      </c>
      <c r="F65" s="7" t="s">
        <v>238</v>
      </c>
      <c r="G65" s="7" t="s">
        <v>239</v>
      </c>
      <c r="H65" s="8">
        <v>31</v>
      </c>
      <c r="I65" s="8">
        <v>437</v>
      </c>
      <c r="J65" s="8"/>
      <c r="K65" s="8"/>
      <c r="L65" s="8"/>
      <c r="M65" s="8"/>
      <c r="N65" s="8">
        <v>45</v>
      </c>
      <c r="O65" s="8">
        <v>31</v>
      </c>
      <c r="P65" s="8"/>
      <c r="Q65" s="8">
        <v>265</v>
      </c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  <c r="BE65" s="13"/>
      <c r="BF65" s="13"/>
      <c r="BG65" s="13"/>
      <c r="BH65" s="13"/>
      <c r="BI65" s="13"/>
      <c r="BJ65" s="13"/>
      <c r="BK65" s="13"/>
      <c r="BL65" s="13"/>
      <c r="BM65" s="13"/>
      <c r="BN65" s="13"/>
      <c r="BO65" s="13"/>
      <c r="BP65" s="13"/>
      <c r="BQ65" s="13"/>
      <c r="BR65" s="13"/>
    </row>
    <row r="66" spans="1:70" s="9" customFormat="1" ht="20.25" customHeight="1" x14ac:dyDescent="0.2">
      <c r="A66" s="7" t="s">
        <v>149</v>
      </c>
      <c r="B66" s="10" t="s">
        <v>589</v>
      </c>
      <c r="C66" s="7" t="s">
        <v>573</v>
      </c>
      <c r="D66" s="7" t="s">
        <v>240</v>
      </c>
      <c r="E66" s="7" t="s">
        <v>23</v>
      </c>
      <c r="F66" s="7" t="s">
        <v>241</v>
      </c>
      <c r="G66" s="7" t="s">
        <v>242</v>
      </c>
      <c r="H66" s="8">
        <v>64</v>
      </c>
      <c r="I66" s="8">
        <v>551</v>
      </c>
      <c r="J66" s="8"/>
      <c r="K66" s="8"/>
      <c r="L66" s="8"/>
      <c r="M66" s="8"/>
      <c r="N66" s="8">
        <v>59</v>
      </c>
      <c r="O66" s="8">
        <v>63</v>
      </c>
      <c r="P66" s="8"/>
      <c r="Q66" s="8">
        <v>339</v>
      </c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13">
        <v>17</v>
      </c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  <c r="BM66" s="13"/>
      <c r="BN66" s="13"/>
      <c r="BO66" s="13"/>
      <c r="BP66" s="13"/>
      <c r="BQ66" s="13"/>
      <c r="BR66" s="13"/>
    </row>
    <row r="67" spans="1:70" s="9" customFormat="1" ht="20.25" customHeight="1" x14ac:dyDescent="0.2">
      <c r="A67" s="7" t="s">
        <v>149</v>
      </c>
      <c r="B67" s="10" t="s">
        <v>589</v>
      </c>
      <c r="C67" s="7" t="s">
        <v>573</v>
      </c>
      <c r="D67" s="7" t="s">
        <v>243</v>
      </c>
      <c r="E67" s="7" t="s">
        <v>23</v>
      </c>
      <c r="F67" s="7" t="s">
        <v>228</v>
      </c>
      <c r="G67" s="7" t="s">
        <v>177</v>
      </c>
      <c r="H67" s="8">
        <v>50</v>
      </c>
      <c r="I67" s="8">
        <v>389</v>
      </c>
      <c r="J67" s="8"/>
      <c r="K67" s="8"/>
      <c r="L67" s="8"/>
      <c r="M67" s="8"/>
      <c r="N67" s="8">
        <v>34</v>
      </c>
      <c r="O67" s="8">
        <v>50</v>
      </c>
      <c r="P67" s="8"/>
      <c r="Q67" s="8">
        <v>251</v>
      </c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13">
        <v>15</v>
      </c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  <c r="BN67" s="13"/>
      <c r="BO67" s="13"/>
      <c r="BP67" s="13"/>
      <c r="BQ67" s="13"/>
      <c r="BR67" s="13"/>
    </row>
    <row r="68" spans="1:70" s="9" customFormat="1" ht="20.25" customHeight="1" x14ac:dyDescent="0.2">
      <c r="A68" s="7" t="s">
        <v>149</v>
      </c>
      <c r="B68" s="10" t="s">
        <v>589</v>
      </c>
      <c r="C68" s="7" t="s">
        <v>573</v>
      </c>
      <c r="D68" s="7" t="s">
        <v>249</v>
      </c>
      <c r="E68" s="7" t="s">
        <v>23</v>
      </c>
      <c r="F68" s="7" t="s">
        <v>250</v>
      </c>
      <c r="G68" s="7" t="s">
        <v>177</v>
      </c>
      <c r="H68" s="8">
        <v>90</v>
      </c>
      <c r="I68" s="8">
        <v>523</v>
      </c>
      <c r="J68" s="8"/>
      <c r="K68" s="8"/>
      <c r="L68" s="8"/>
      <c r="M68" s="8"/>
      <c r="N68" s="8">
        <v>60</v>
      </c>
      <c r="O68" s="8">
        <v>90</v>
      </c>
      <c r="P68" s="8"/>
      <c r="Q68" s="8">
        <v>244</v>
      </c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13">
        <v>26</v>
      </c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3"/>
      <c r="BP68" s="13"/>
      <c r="BQ68" s="13"/>
      <c r="BR68" s="13"/>
    </row>
    <row r="69" spans="1:70" s="9" customFormat="1" ht="20.25" customHeight="1" x14ac:dyDescent="0.2">
      <c r="A69" s="7" t="s">
        <v>149</v>
      </c>
      <c r="B69" s="10" t="s">
        <v>590</v>
      </c>
      <c r="C69" s="7" t="s">
        <v>582</v>
      </c>
      <c r="D69" s="7" t="s">
        <v>200</v>
      </c>
      <c r="E69" s="7" t="s">
        <v>76</v>
      </c>
      <c r="F69" s="7" t="s">
        <v>201</v>
      </c>
      <c r="G69" s="7" t="s">
        <v>185</v>
      </c>
      <c r="H69" s="8"/>
      <c r="I69" s="8">
        <v>361</v>
      </c>
      <c r="J69" s="8"/>
      <c r="K69" s="8">
        <v>6</v>
      </c>
      <c r="L69" s="8"/>
      <c r="M69" s="8"/>
      <c r="N69" s="8">
        <v>100</v>
      </c>
      <c r="O69" s="8">
        <v>6</v>
      </c>
      <c r="P69" s="8"/>
      <c r="Q69" s="8">
        <v>244</v>
      </c>
      <c r="R69" s="8">
        <v>17</v>
      </c>
      <c r="S69" s="8"/>
      <c r="T69" s="8"/>
      <c r="U69" s="8"/>
      <c r="V69" s="8"/>
      <c r="W69" s="8"/>
      <c r="X69" s="8"/>
      <c r="Y69" s="8">
        <v>16</v>
      </c>
      <c r="Z69" s="8">
        <v>24</v>
      </c>
      <c r="AA69" s="8"/>
      <c r="AB69" s="8"/>
      <c r="AC69" s="8"/>
      <c r="AD69" s="8"/>
      <c r="AE69" s="8"/>
      <c r="AF69" s="8">
        <v>21</v>
      </c>
      <c r="AG69" s="8">
        <v>6</v>
      </c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  <c r="BJ69" s="13"/>
      <c r="BK69" s="13"/>
      <c r="BL69" s="13"/>
      <c r="BM69" s="13"/>
      <c r="BN69" s="13"/>
      <c r="BO69" s="13"/>
      <c r="BP69" s="13"/>
      <c r="BQ69" s="13"/>
      <c r="BR69" s="13"/>
    </row>
    <row r="70" spans="1:70" s="9" customFormat="1" ht="20.25" customHeight="1" x14ac:dyDescent="0.2">
      <c r="A70" s="7" t="s">
        <v>149</v>
      </c>
      <c r="B70" s="10" t="s">
        <v>590</v>
      </c>
      <c r="C70" s="7" t="s">
        <v>582</v>
      </c>
      <c r="D70" s="7" t="s">
        <v>202</v>
      </c>
      <c r="E70" s="7" t="s">
        <v>76</v>
      </c>
      <c r="F70" s="7" t="s">
        <v>203</v>
      </c>
      <c r="G70" s="7" t="s">
        <v>185</v>
      </c>
      <c r="H70" s="8"/>
      <c r="I70" s="8">
        <v>367</v>
      </c>
      <c r="J70" s="8"/>
      <c r="K70" s="8">
        <v>10</v>
      </c>
      <c r="L70" s="8"/>
      <c r="M70" s="8"/>
      <c r="N70" s="8">
        <v>60</v>
      </c>
      <c r="O70" s="8">
        <v>10</v>
      </c>
      <c r="P70" s="8"/>
      <c r="Q70" s="8">
        <v>287</v>
      </c>
      <c r="R70" s="8">
        <v>19</v>
      </c>
      <c r="S70" s="8"/>
      <c r="T70" s="8"/>
      <c r="U70" s="8">
        <v>1</v>
      </c>
      <c r="V70" s="8">
        <v>4</v>
      </c>
      <c r="W70" s="8"/>
      <c r="X70" s="8"/>
      <c r="Y70" s="8">
        <v>8</v>
      </c>
      <c r="Z70" s="8">
        <v>33</v>
      </c>
      <c r="AA70" s="8"/>
      <c r="AB70" s="8"/>
      <c r="AC70" s="8"/>
      <c r="AD70" s="8"/>
      <c r="AE70" s="8"/>
      <c r="AF70" s="8">
        <v>22</v>
      </c>
      <c r="AG70" s="8">
        <v>2</v>
      </c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  <c r="BJ70" s="13"/>
      <c r="BK70" s="13"/>
      <c r="BL70" s="13"/>
      <c r="BM70" s="13"/>
      <c r="BN70" s="13"/>
      <c r="BO70" s="13"/>
      <c r="BP70" s="13"/>
      <c r="BQ70" s="13"/>
      <c r="BR70" s="13"/>
    </row>
    <row r="71" spans="1:70" s="9" customFormat="1" ht="20.25" customHeight="1" x14ac:dyDescent="0.2">
      <c r="A71" s="7" t="s">
        <v>149</v>
      </c>
      <c r="B71" s="10" t="s">
        <v>590</v>
      </c>
      <c r="C71" s="7" t="s">
        <v>582</v>
      </c>
      <c r="D71" s="7" t="s">
        <v>209</v>
      </c>
      <c r="E71" s="7" t="s">
        <v>82</v>
      </c>
      <c r="F71" s="7" t="s">
        <v>210</v>
      </c>
      <c r="G71" s="7" t="s">
        <v>211</v>
      </c>
      <c r="H71" s="8"/>
      <c r="I71" s="8">
        <v>220</v>
      </c>
      <c r="J71" s="8"/>
      <c r="K71" s="8"/>
      <c r="L71" s="8"/>
      <c r="M71" s="8"/>
      <c r="N71" s="8"/>
      <c r="O71" s="8"/>
      <c r="P71" s="8"/>
      <c r="Q71" s="8">
        <v>159</v>
      </c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  <c r="BM71" s="13"/>
      <c r="BN71" s="13"/>
      <c r="BO71" s="13"/>
      <c r="BP71" s="13"/>
      <c r="BQ71" s="13"/>
      <c r="BR71" s="13"/>
    </row>
    <row r="72" spans="1:70" s="9" customFormat="1" ht="20.25" customHeight="1" x14ac:dyDescent="0.2">
      <c r="A72" s="7" t="s">
        <v>149</v>
      </c>
      <c r="B72" s="10" t="s">
        <v>590</v>
      </c>
      <c r="C72" s="7" t="s">
        <v>582</v>
      </c>
      <c r="D72" s="7" t="s">
        <v>212</v>
      </c>
      <c r="E72" s="7" t="s">
        <v>82</v>
      </c>
      <c r="F72" s="7" t="s">
        <v>213</v>
      </c>
      <c r="G72" s="7" t="s">
        <v>185</v>
      </c>
      <c r="H72" s="8"/>
      <c r="I72" s="8">
        <v>228</v>
      </c>
      <c r="J72" s="8"/>
      <c r="K72" s="8"/>
      <c r="L72" s="8"/>
      <c r="M72" s="8"/>
      <c r="N72" s="8">
        <v>2</v>
      </c>
      <c r="O72" s="8"/>
      <c r="P72" s="8"/>
      <c r="Q72" s="8">
        <v>98</v>
      </c>
      <c r="R72" s="8">
        <v>66</v>
      </c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  <c r="BJ72" s="13"/>
      <c r="BK72" s="13"/>
      <c r="BL72" s="13"/>
      <c r="BM72" s="13"/>
      <c r="BN72" s="13"/>
      <c r="BO72" s="13"/>
      <c r="BP72" s="13"/>
      <c r="BQ72" s="13"/>
      <c r="BR72" s="13"/>
    </row>
    <row r="73" spans="1:70" s="9" customFormat="1" ht="20.25" customHeight="1" x14ac:dyDescent="0.2">
      <c r="A73" s="7" t="s">
        <v>149</v>
      </c>
      <c r="B73" s="10" t="s">
        <v>590</v>
      </c>
      <c r="C73" s="7" t="s">
        <v>582</v>
      </c>
      <c r="D73" s="7" t="s">
        <v>214</v>
      </c>
      <c r="E73" s="7" t="s">
        <v>82</v>
      </c>
      <c r="F73" s="7" t="s">
        <v>215</v>
      </c>
      <c r="G73" s="7" t="s">
        <v>185</v>
      </c>
      <c r="H73" s="8"/>
      <c r="I73" s="8">
        <v>366</v>
      </c>
      <c r="J73" s="8"/>
      <c r="K73" s="8"/>
      <c r="L73" s="8"/>
      <c r="M73" s="8"/>
      <c r="N73" s="8">
        <v>12</v>
      </c>
      <c r="O73" s="8"/>
      <c r="P73" s="8"/>
      <c r="Q73" s="8">
        <v>219</v>
      </c>
      <c r="R73" s="8">
        <v>13</v>
      </c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  <c r="BJ73" s="13"/>
      <c r="BK73" s="13"/>
      <c r="BL73" s="13"/>
      <c r="BM73" s="13"/>
      <c r="BN73" s="13"/>
      <c r="BO73" s="13"/>
      <c r="BP73" s="13"/>
      <c r="BQ73" s="13"/>
      <c r="BR73" s="13"/>
    </row>
    <row r="74" spans="1:70" s="9" customFormat="1" ht="20.25" customHeight="1" x14ac:dyDescent="0.2">
      <c r="A74" s="7" t="s">
        <v>149</v>
      </c>
      <c r="B74" s="10" t="s">
        <v>590</v>
      </c>
      <c r="C74" s="7" t="s">
        <v>582</v>
      </c>
      <c r="D74" s="7" t="s">
        <v>216</v>
      </c>
      <c r="E74" s="7" t="s">
        <v>82</v>
      </c>
      <c r="F74" s="7" t="s">
        <v>217</v>
      </c>
      <c r="G74" s="7" t="s">
        <v>185</v>
      </c>
      <c r="H74" s="8"/>
      <c r="I74" s="8">
        <v>213</v>
      </c>
      <c r="J74" s="8"/>
      <c r="K74" s="8"/>
      <c r="L74" s="8"/>
      <c r="M74" s="8"/>
      <c r="N74" s="8">
        <v>38</v>
      </c>
      <c r="O74" s="8"/>
      <c r="P74" s="8"/>
      <c r="Q74" s="8">
        <v>105</v>
      </c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  <c r="BJ74" s="13"/>
      <c r="BK74" s="13"/>
      <c r="BL74" s="13"/>
      <c r="BM74" s="13"/>
      <c r="BN74" s="13"/>
      <c r="BO74" s="13"/>
      <c r="BP74" s="13"/>
      <c r="BQ74" s="13"/>
      <c r="BR74" s="13"/>
    </row>
    <row r="75" spans="1:70" s="9" customFormat="1" ht="20.25" customHeight="1" x14ac:dyDescent="0.2">
      <c r="A75" s="7" t="s">
        <v>149</v>
      </c>
      <c r="B75" s="10" t="s">
        <v>590</v>
      </c>
      <c r="C75" s="7" t="s">
        <v>582</v>
      </c>
      <c r="D75" s="7" t="s">
        <v>218</v>
      </c>
      <c r="E75" s="7" t="s">
        <v>219</v>
      </c>
      <c r="F75" s="7" t="s">
        <v>220</v>
      </c>
      <c r="G75" s="7" t="s">
        <v>185</v>
      </c>
      <c r="H75" s="8"/>
      <c r="I75" s="8">
        <v>214</v>
      </c>
      <c r="J75" s="8"/>
      <c r="K75" s="8"/>
      <c r="L75" s="8"/>
      <c r="M75" s="8"/>
      <c r="N75" s="8">
        <v>48</v>
      </c>
      <c r="O75" s="8"/>
      <c r="P75" s="8"/>
      <c r="Q75" s="8">
        <v>160</v>
      </c>
      <c r="R75" s="8">
        <v>4</v>
      </c>
      <c r="S75" s="8"/>
      <c r="T75" s="8"/>
      <c r="U75" s="8">
        <v>2</v>
      </c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3"/>
      <c r="BP75" s="13"/>
      <c r="BQ75" s="13"/>
      <c r="BR75" s="13"/>
    </row>
    <row r="76" spans="1:70" s="9" customFormat="1" ht="20.25" customHeight="1" x14ac:dyDescent="0.2">
      <c r="A76" s="7" t="s">
        <v>149</v>
      </c>
      <c r="B76" s="10" t="s">
        <v>590</v>
      </c>
      <c r="C76" s="7" t="s">
        <v>582</v>
      </c>
      <c r="D76" s="7" t="s">
        <v>221</v>
      </c>
      <c r="E76" s="7" t="s">
        <v>89</v>
      </c>
      <c r="F76" s="7" t="s">
        <v>222</v>
      </c>
      <c r="G76" s="7" t="s">
        <v>185</v>
      </c>
      <c r="H76" s="8"/>
      <c r="I76" s="8">
        <v>173</v>
      </c>
      <c r="J76" s="8"/>
      <c r="K76" s="8"/>
      <c r="L76" s="8"/>
      <c r="M76" s="8"/>
      <c r="N76" s="8"/>
      <c r="O76" s="8"/>
      <c r="P76" s="8"/>
      <c r="Q76" s="8">
        <v>133</v>
      </c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</row>
    <row r="77" spans="1:70" s="9" customFormat="1" ht="20.25" customHeight="1" x14ac:dyDescent="0.2">
      <c r="A77" s="7" t="s">
        <v>149</v>
      </c>
      <c r="B77" s="10" t="s">
        <v>590</v>
      </c>
      <c r="C77" s="7" t="s">
        <v>582</v>
      </c>
      <c r="D77" s="7" t="s">
        <v>223</v>
      </c>
      <c r="E77" s="7" t="s">
        <v>89</v>
      </c>
      <c r="F77" s="7" t="s">
        <v>224</v>
      </c>
      <c r="G77" s="7" t="s">
        <v>185</v>
      </c>
      <c r="H77" s="8"/>
      <c r="I77" s="8">
        <v>311</v>
      </c>
      <c r="J77" s="8"/>
      <c r="K77" s="8"/>
      <c r="L77" s="8"/>
      <c r="M77" s="8"/>
      <c r="N77" s="8"/>
      <c r="O77" s="8"/>
      <c r="P77" s="8"/>
      <c r="Q77" s="8">
        <v>159</v>
      </c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  <c r="BM77" s="13"/>
      <c r="BN77" s="13"/>
      <c r="BO77" s="13"/>
      <c r="BP77" s="13"/>
      <c r="BQ77" s="13"/>
      <c r="BR77" s="13"/>
    </row>
    <row r="78" spans="1:70" s="9" customFormat="1" ht="20.25" customHeight="1" x14ac:dyDescent="0.2">
      <c r="A78" s="7" t="s">
        <v>149</v>
      </c>
      <c r="B78" s="10" t="s">
        <v>590</v>
      </c>
      <c r="C78" s="7" t="s">
        <v>582</v>
      </c>
      <c r="D78" s="7" t="s">
        <v>232</v>
      </c>
      <c r="E78" s="7" t="s">
        <v>82</v>
      </c>
      <c r="F78" s="7" t="s">
        <v>233</v>
      </c>
      <c r="G78" s="7" t="s">
        <v>155</v>
      </c>
      <c r="H78" s="8"/>
      <c r="I78" s="8">
        <v>101</v>
      </c>
      <c r="J78" s="8"/>
      <c r="K78" s="8"/>
      <c r="L78" s="8"/>
      <c r="M78" s="8"/>
      <c r="N78" s="8"/>
      <c r="O78" s="8"/>
      <c r="P78" s="8"/>
      <c r="Q78" s="8">
        <v>67</v>
      </c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</row>
    <row r="79" spans="1:70" s="9" customFormat="1" ht="20.25" customHeight="1" x14ac:dyDescent="0.2">
      <c r="A79" s="7" t="s">
        <v>149</v>
      </c>
      <c r="B79" s="10" t="s">
        <v>590</v>
      </c>
      <c r="C79" s="7" t="s">
        <v>582</v>
      </c>
      <c r="D79" s="7" t="s">
        <v>255</v>
      </c>
      <c r="E79" s="7" t="s">
        <v>82</v>
      </c>
      <c r="F79" s="7" t="s">
        <v>201</v>
      </c>
      <c r="G79" s="7" t="s">
        <v>185</v>
      </c>
      <c r="H79" s="8">
        <v>22</v>
      </c>
      <c r="I79" s="8">
        <v>385</v>
      </c>
      <c r="J79" s="8"/>
      <c r="K79" s="8"/>
      <c r="L79" s="8"/>
      <c r="M79" s="8"/>
      <c r="N79" s="8">
        <v>48</v>
      </c>
      <c r="O79" s="8">
        <v>22</v>
      </c>
      <c r="P79" s="8"/>
      <c r="Q79" s="8">
        <v>239</v>
      </c>
      <c r="R79" s="8">
        <v>22</v>
      </c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13">
        <v>22</v>
      </c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  <c r="BN79" s="13"/>
      <c r="BO79" s="13"/>
      <c r="BP79" s="13"/>
      <c r="BQ79" s="13"/>
      <c r="BR79" s="13"/>
    </row>
    <row r="80" spans="1:70" s="9" customFormat="1" ht="20.25" customHeight="1" x14ac:dyDescent="0.2">
      <c r="A80" s="7" t="s">
        <v>149</v>
      </c>
      <c r="B80" s="10" t="s">
        <v>590</v>
      </c>
      <c r="C80" s="7" t="s">
        <v>582</v>
      </c>
      <c r="D80" s="7" t="s">
        <v>256</v>
      </c>
      <c r="E80" s="7" t="s">
        <v>82</v>
      </c>
      <c r="F80" s="7" t="s">
        <v>203</v>
      </c>
      <c r="G80" s="7" t="s">
        <v>185</v>
      </c>
      <c r="H80" s="8">
        <v>28</v>
      </c>
      <c r="I80" s="8">
        <v>434</v>
      </c>
      <c r="J80" s="8"/>
      <c r="K80" s="8"/>
      <c r="L80" s="8"/>
      <c r="M80" s="8"/>
      <c r="N80" s="8">
        <v>43</v>
      </c>
      <c r="O80" s="8">
        <v>28</v>
      </c>
      <c r="P80" s="8"/>
      <c r="Q80" s="8">
        <v>296</v>
      </c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13">
        <v>28</v>
      </c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  <c r="BM80" s="13"/>
      <c r="BN80" s="13"/>
      <c r="BO80" s="13"/>
      <c r="BP80" s="13"/>
      <c r="BQ80" s="13"/>
      <c r="BR80" s="13"/>
    </row>
    <row r="81" spans="1:70" s="9" customFormat="1" ht="20.25" customHeight="1" x14ac:dyDescent="0.2">
      <c r="A81" s="7" t="s">
        <v>149</v>
      </c>
      <c r="B81" s="10" t="s">
        <v>590</v>
      </c>
      <c r="C81" s="7" t="s">
        <v>582</v>
      </c>
      <c r="D81" s="7" t="s">
        <v>257</v>
      </c>
      <c r="E81" s="7" t="s">
        <v>604</v>
      </c>
      <c r="F81" s="7" t="s">
        <v>220</v>
      </c>
      <c r="G81" s="7" t="s">
        <v>185</v>
      </c>
      <c r="H81" s="8"/>
      <c r="I81" s="8">
        <v>487</v>
      </c>
      <c r="J81" s="8"/>
      <c r="K81" s="8"/>
      <c r="L81" s="8"/>
      <c r="M81" s="8"/>
      <c r="N81" s="8">
        <v>22</v>
      </c>
      <c r="O81" s="8"/>
      <c r="P81" s="8"/>
      <c r="Q81" s="8">
        <v>158</v>
      </c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  <c r="BN81" s="13"/>
      <c r="BO81" s="13"/>
      <c r="BP81" s="13"/>
      <c r="BQ81" s="13"/>
      <c r="BR81" s="13"/>
    </row>
    <row r="82" spans="1:70" s="9" customFormat="1" ht="20.25" customHeight="1" x14ac:dyDescent="0.2">
      <c r="A82" s="7" t="s">
        <v>149</v>
      </c>
      <c r="B82" s="10" t="s">
        <v>590</v>
      </c>
      <c r="C82" s="7" t="s">
        <v>573</v>
      </c>
      <c r="D82" s="7" t="s">
        <v>150</v>
      </c>
      <c r="E82" s="7" t="s">
        <v>284</v>
      </c>
      <c r="F82" s="7" t="s">
        <v>151</v>
      </c>
      <c r="G82" s="7" t="s">
        <v>152</v>
      </c>
      <c r="H82" s="8"/>
      <c r="I82" s="8">
        <v>542</v>
      </c>
      <c r="J82" s="8"/>
      <c r="K82" s="8"/>
      <c r="L82" s="8"/>
      <c r="M82" s="8"/>
      <c r="N82" s="8">
        <v>148</v>
      </c>
      <c r="O82" s="8"/>
      <c r="P82" s="8"/>
      <c r="Q82" s="8">
        <v>331</v>
      </c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>
        <v>21</v>
      </c>
      <c r="AG82" s="8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  <c r="BJ82" s="13"/>
      <c r="BK82" s="13"/>
      <c r="BL82" s="13"/>
      <c r="BM82" s="13"/>
      <c r="BN82" s="13"/>
      <c r="BO82" s="13"/>
      <c r="BP82" s="13"/>
      <c r="BQ82" s="13"/>
      <c r="BR82" s="13"/>
    </row>
    <row r="83" spans="1:70" s="9" customFormat="1" ht="20.25" customHeight="1" x14ac:dyDescent="0.2">
      <c r="A83" s="7" t="s">
        <v>149</v>
      </c>
      <c r="B83" s="10" t="s">
        <v>590</v>
      </c>
      <c r="C83" s="7" t="s">
        <v>573</v>
      </c>
      <c r="D83" s="7" t="s">
        <v>153</v>
      </c>
      <c r="E83" s="7" t="s">
        <v>600</v>
      </c>
      <c r="F83" s="7" t="s">
        <v>154</v>
      </c>
      <c r="G83" s="7" t="s">
        <v>155</v>
      </c>
      <c r="H83" s="8"/>
      <c r="I83" s="8">
        <v>282</v>
      </c>
      <c r="J83" s="8"/>
      <c r="K83" s="8"/>
      <c r="L83" s="8"/>
      <c r="M83" s="8"/>
      <c r="N83" s="8"/>
      <c r="O83" s="8"/>
      <c r="P83" s="8"/>
      <c r="Q83" s="8">
        <v>24</v>
      </c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  <c r="BR83" s="13"/>
    </row>
    <row r="84" spans="1:70" s="9" customFormat="1" ht="20.25" customHeight="1" x14ac:dyDescent="0.2">
      <c r="A84" s="7" t="s">
        <v>149</v>
      </c>
      <c r="B84" s="10" t="s">
        <v>590</v>
      </c>
      <c r="C84" s="7" t="s">
        <v>573</v>
      </c>
      <c r="D84" s="7" t="s">
        <v>156</v>
      </c>
      <c r="E84" s="7" t="s">
        <v>23</v>
      </c>
      <c r="F84" s="7" t="s">
        <v>157</v>
      </c>
      <c r="G84" s="7" t="s">
        <v>155</v>
      </c>
      <c r="H84" s="8"/>
      <c r="I84" s="8">
        <v>723</v>
      </c>
      <c r="J84" s="8"/>
      <c r="K84" s="8"/>
      <c r="L84" s="8"/>
      <c r="M84" s="8"/>
      <c r="N84" s="8">
        <v>39</v>
      </c>
      <c r="O84" s="8"/>
      <c r="P84" s="8"/>
      <c r="Q84" s="8">
        <v>461</v>
      </c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  <c r="BM84" s="13"/>
      <c r="BN84" s="13"/>
      <c r="BO84" s="13"/>
      <c r="BP84" s="13"/>
      <c r="BQ84" s="13"/>
      <c r="BR84" s="13"/>
    </row>
    <row r="85" spans="1:70" s="9" customFormat="1" ht="20.25" customHeight="1" x14ac:dyDescent="0.2">
      <c r="A85" s="7" t="s">
        <v>149</v>
      </c>
      <c r="B85" s="10" t="s">
        <v>590</v>
      </c>
      <c r="C85" s="7" t="s">
        <v>573</v>
      </c>
      <c r="D85" s="7" t="s">
        <v>158</v>
      </c>
      <c r="E85" s="7" t="s">
        <v>23</v>
      </c>
      <c r="F85" s="7" t="s">
        <v>159</v>
      </c>
      <c r="G85" s="7" t="s">
        <v>160</v>
      </c>
      <c r="H85" s="8">
        <v>74</v>
      </c>
      <c r="I85" s="8">
        <v>431</v>
      </c>
      <c r="J85" s="8"/>
      <c r="K85" s="8"/>
      <c r="L85" s="8"/>
      <c r="M85" s="8"/>
      <c r="N85" s="8">
        <v>73</v>
      </c>
      <c r="O85" s="8">
        <v>74</v>
      </c>
      <c r="P85" s="8"/>
      <c r="Q85" s="8">
        <v>241</v>
      </c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13">
        <v>28</v>
      </c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  <c r="BP85" s="13"/>
      <c r="BQ85" s="13"/>
      <c r="BR85" s="13"/>
    </row>
    <row r="86" spans="1:70" s="9" customFormat="1" ht="20.25" customHeight="1" x14ac:dyDescent="0.2">
      <c r="A86" s="7" t="s">
        <v>149</v>
      </c>
      <c r="B86" s="10" t="s">
        <v>590</v>
      </c>
      <c r="C86" s="7" t="s">
        <v>573</v>
      </c>
      <c r="D86" s="7" t="s">
        <v>161</v>
      </c>
      <c r="E86" s="7" t="s">
        <v>23</v>
      </c>
      <c r="F86" s="7" t="s">
        <v>162</v>
      </c>
      <c r="G86" s="7" t="s">
        <v>163</v>
      </c>
      <c r="H86" s="8">
        <v>58</v>
      </c>
      <c r="I86" s="8">
        <v>131</v>
      </c>
      <c r="J86" s="8"/>
      <c r="K86" s="8"/>
      <c r="L86" s="8"/>
      <c r="M86" s="8"/>
      <c r="N86" s="8">
        <v>96</v>
      </c>
      <c r="O86" s="8">
        <v>58</v>
      </c>
      <c r="P86" s="8"/>
      <c r="Q86" s="8"/>
      <c r="R86" s="8"/>
      <c r="S86" s="8"/>
      <c r="T86" s="8"/>
      <c r="U86" s="8">
        <v>6</v>
      </c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13">
        <v>18</v>
      </c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  <c r="BJ86" s="13"/>
      <c r="BK86" s="13"/>
      <c r="BL86" s="13"/>
      <c r="BM86" s="13"/>
      <c r="BN86" s="13"/>
      <c r="BO86" s="13"/>
      <c r="BP86" s="13"/>
      <c r="BQ86" s="13"/>
      <c r="BR86" s="13"/>
    </row>
    <row r="87" spans="1:70" s="9" customFormat="1" ht="20.25" customHeight="1" x14ac:dyDescent="0.2">
      <c r="A87" s="7" t="s">
        <v>149</v>
      </c>
      <c r="B87" s="10" t="s">
        <v>590</v>
      </c>
      <c r="C87" s="7" t="s">
        <v>573</v>
      </c>
      <c r="D87" s="7" t="s">
        <v>164</v>
      </c>
      <c r="E87" s="7" t="s">
        <v>23</v>
      </c>
      <c r="F87" s="7" t="s">
        <v>165</v>
      </c>
      <c r="G87" s="7" t="s">
        <v>166</v>
      </c>
      <c r="H87" s="8"/>
      <c r="I87" s="8">
        <v>528</v>
      </c>
      <c r="J87" s="8">
        <v>24</v>
      </c>
      <c r="K87" s="8"/>
      <c r="L87" s="8"/>
      <c r="M87" s="8"/>
      <c r="N87" s="8">
        <v>24</v>
      </c>
      <c r="O87" s="8">
        <v>24</v>
      </c>
      <c r="P87" s="8">
        <v>52</v>
      </c>
      <c r="Q87" s="8">
        <v>330</v>
      </c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13"/>
      <c r="AI87" s="13">
        <v>24</v>
      </c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</row>
    <row r="88" spans="1:70" s="9" customFormat="1" ht="20.25" customHeight="1" x14ac:dyDescent="0.2">
      <c r="A88" s="7" t="s">
        <v>149</v>
      </c>
      <c r="B88" s="10" t="s">
        <v>590</v>
      </c>
      <c r="C88" s="7" t="s">
        <v>573</v>
      </c>
      <c r="D88" s="7" t="s">
        <v>167</v>
      </c>
      <c r="E88" s="7" t="s">
        <v>23</v>
      </c>
      <c r="F88" s="7" t="s">
        <v>168</v>
      </c>
      <c r="G88" s="7" t="s">
        <v>169</v>
      </c>
      <c r="H88" s="8"/>
      <c r="I88" s="8">
        <v>260</v>
      </c>
      <c r="J88" s="8"/>
      <c r="K88" s="8"/>
      <c r="L88" s="8"/>
      <c r="M88" s="8"/>
      <c r="N88" s="8">
        <v>183</v>
      </c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  <c r="BP88" s="13"/>
      <c r="BQ88" s="13"/>
      <c r="BR88" s="13"/>
    </row>
    <row r="89" spans="1:70" s="9" customFormat="1" ht="20.25" customHeight="1" x14ac:dyDescent="0.2">
      <c r="A89" s="7" t="s">
        <v>149</v>
      </c>
      <c r="B89" s="10" t="s">
        <v>590</v>
      </c>
      <c r="C89" s="7" t="s">
        <v>573</v>
      </c>
      <c r="D89" s="7" t="s">
        <v>172</v>
      </c>
      <c r="E89" s="7" t="s">
        <v>23</v>
      </c>
      <c r="F89" s="7" t="s">
        <v>173</v>
      </c>
      <c r="G89" s="7" t="s">
        <v>174</v>
      </c>
      <c r="H89" s="8"/>
      <c r="I89" s="8">
        <v>311</v>
      </c>
      <c r="J89" s="8"/>
      <c r="K89" s="8"/>
      <c r="L89" s="8"/>
      <c r="M89" s="8"/>
      <c r="N89" s="8">
        <v>77</v>
      </c>
      <c r="O89" s="8"/>
      <c r="P89" s="8"/>
      <c r="Q89" s="8">
        <v>149</v>
      </c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</row>
    <row r="90" spans="1:70" s="9" customFormat="1" ht="20.25" customHeight="1" x14ac:dyDescent="0.2">
      <c r="A90" s="7" t="s">
        <v>149</v>
      </c>
      <c r="B90" s="10" t="s">
        <v>590</v>
      </c>
      <c r="C90" s="7" t="s">
        <v>573</v>
      </c>
      <c r="D90" s="7" t="s">
        <v>180</v>
      </c>
      <c r="E90" s="7" t="s">
        <v>23</v>
      </c>
      <c r="F90" s="7" t="s">
        <v>181</v>
      </c>
      <c r="G90" s="7" t="s">
        <v>182</v>
      </c>
      <c r="H90" s="8">
        <v>34</v>
      </c>
      <c r="I90" s="8">
        <v>497</v>
      </c>
      <c r="J90" s="8"/>
      <c r="K90" s="8"/>
      <c r="L90" s="8"/>
      <c r="M90" s="8"/>
      <c r="N90" s="8">
        <v>46</v>
      </c>
      <c r="O90" s="8">
        <v>34</v>
      </c>
      <c r="P90" s="8"/>
      <c r="Q90" s="8">
        <v>283</v>
      </c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</row>
    <row r="91" spans="1:70" s="9" customFormat="1" ht="20.25" customHeight="1" x14ac:dyDescent="0.2">
      <c r="A91" s="7" t="s">
        <v>149</v>
      </c>
      <c r="B91" s="10" t="s">
        <v>590</v>
      </c>
      <c r="C91" s="7" t="s">
        <v>573</v>
      </c>
      <c r="D91" s="7" t="s">
        <v>183</v>
      </c>
      <c r="E91" s="7" t="s">
        <v>17</v>
      </c>
      <c r="F91" s="7" t="s">
        <v>184</v>
      </c>
      <c r="G91" s="7" t="s">
        <v>185</v>
      </c>
      <c r="H91" s="8"/>
      <c r="I91" s="8">
        <v>999</v>
      </c>
      <c r="J91" s="8"/>
      <c r="K91" s="8"/>
      <c r="L91" s="8"/>
      <c r="M91" s="8"/>
      <c r="N91" s="8">
        <v>197</v>
      </c>
      <c r="O91" s="8"/>
      <c r="P91" s="8"/>
      <c r="Q91" s="8">
        <v>660</v>
      </c>
      <c r="R91" s="8">
        <v>140</v>
      </c>
      <c r="S91" s="8"/>
      <c r="T91" s="8"/>
      <c r="U91" s="8">
        <v>2</v>
      </c>
      <c r="V91" s="8"/>
      <c r="W91" s="8"/>
      <c r="X91" s="8"/>
      <c r="Y91" s="8">
        <v>39</v>
      </c>
      <c r="Z91" s="8"/>
      <c r="AA91" s="8"/>
      <c r="AB91" s="8"/>
      <c r="AC91" s="8"/>
      <c r="AD91" s="8"/>
      <c r="AE91" s="8"/>
      <c r="AF91" s="8">
        <v>42</v>
      </c>
      <c r="AG91" s="8"/>
      <c r="AH91" s="13"/>
      <c r="AI91" s="13"/>
      <c r="AJ91" s="13"/>
      <c r="AK91" s="13"/>
      <c r="AL91" s="13"/>
      <c r="AM91" s="13"/>
      <c r="AN91" s="13"/>
      <c r="AO91" s="13">
        <v>24</v>
      </c>
      <c r="AP91" s="13">
        <v>25</v>
      </c>
      <c r="AQ91" s="13">
        <v>27</v>
      </c>
      <c r="AR91" s="13"/>
      <c r="AS91" s="13"/>
      <c r="AT91" s="13"/>
      <c r="AU91" s="13">
        <v>25</v>
      </c>
      <c r="AV91" s="13">
        <v>23</v>
      </c>
      <c r="AW91" s="13">
        <v>19</v>
      </c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  <c r="BN91" s="13"/>
      <c r="BO91" s="13"/>
      <c r="BP91" s="13"/>
      <c r="BQ91" s="13"/>
      <c r="BR91" s="13"/>
    </row>
    <row r="92" spans="1:70" s="9" customFormat="1" ht="20.25" customHeight="1" x14ac:dyDescent="0.2">
      <c r="A92" s="7" t="s">
        <v>149</v>
      </c>
      <c r="B92" s="10" t="s">
        <v>590</v>
      </c>
      <c r="C92" s="7" t="s">
        <v>573</v>
      </c>
      <c r="D92" s="7" t="s">
        <v>186</v>
      </c>
      <c r="E92" s="7" t="s">
        <v>284</v>
      </c>
      <c r="F92" s="7" t="s">
        <v>187</v>
      </c>
      <c r="G92" s="7" t="s">
        <v>185</v>
      </c>
      <c r="H92" s="8">
        <v>105</v>
      </c>
      <c r="I92" s="8">
        <v>1453</v>
      </c>
      <c r="J92" s="8"/>
      <c r="K92" s="8"/>
      <c r="L92" s="8"/>
      <c r="M92" s="8"/>
      <c r="N92" s="8">
        <v>229</v>
      </c>
      <c r="O92" s="8">
        <v>105</v>
      </c>
      <c r="P92" s="8">
        <v>28</v>
      </c>
      <c r="Q92" s="8">
        <v>981</v>
      </c>
      <c r="R92" s="8"/>
      <c r="S92" s="8">
        <v>26</v>
      </c>
      <c r="T92" s="8"/>
      <c r="U92" s="8">
        <v>26</v>
      </c>
      <c r="V92" s="8"/>
      <c r="W92" s="8">
        <v>31</v>
      </c>
      <c r="X92" s="8">
        <v>53</v>
      </c>
      <c r="Y92" s="8"/>
      <c r="Z92" s="8"/>
      <c r="AA92" s="8"/>
      <c r="AB92" s="8"/>
      <c r="AC92" s="8"/>
      <c r="AD92" s="8"/>
      <c r="AE92" s="8"/>
      <c r="AF92" s="8">
        <v>41</v>
      </c>
      <c r="AG92" s="8"/>
      <c r="AH92" s="13"/>
      <c r="AI92" s="13"/>
      <c r="AJ92" s="13"/>
      <c r="AK92" s="13"/>
      <c r="AL92" s="13"/>
      <c r="AM92" s="13"/>
      <c r="AN92" s="13"/>
      <c r="AO92" s="13">
        <v>24</v>
      </c>
      <c r="AP92" s="13">
        <v>21</v>
      </c>
      <c r="AQ92" s="13">
        <v>20</v>
      </c>
      <c r="AR92" s="13"/>
      <c r="AS92" s="13"/>
      <c r="AT92" s="13"/>
      <c r="AU92" s="13"/>
      <c r="AV92" s="13">
        <v>18</v>
      </c>
      <c r="AW92" s="13">
        <v>11</v>
      </c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</row>
    <row r="93" spans="1:70" s="9" customFormat="1" ht="20.25" customHeight="1" x14ac:dyDescent="0.2">
      <c r="A93" s="7" t="s">
        <v>149</v>
      </c>
      <c r="B93" s="10" t="s">
        <v>590</v>
      </c>
      <c r="C93" s="7" t="s">
        <v>573</v>
      </c>
      <c r="D93" s="7" t="s">
        <v>188</v>
      </c>
      <c r="E93" s="7" t="s">
        <v>284</v>
      </c>
      <c r="F93" s="7" t="s">
        <v>189</v>
      </c>
      <c r="G93" s="7" t="s">
        <v>185</v>
      </c>
      <c r="H93" s="8">
        <v>46</v>
      </c>
      <c r="I93" s="8">
        <v>998</v>
      </c>
      <c r="J93" s="8"/>
      <c r="K93" s="8"/>
      <c r="L93" s="8"/>
      <c r="M93" s="8"/>
      <c r="N93" s="8">
        <v>163</v>
      </c>
      <c r="O93" s="8">
        <v>43</v>
      </c>
      <c r="P93" s="8"/>
      <c r="Q93" s="8">
        <v>394</v>
      </c>
      <c r="R93" s="8">
        <v>27</v>
      </c>
      <c r="S93" s="8"/>
      <c r="T93" s="8"/>
      <c r="U93" s="8">
        <v>6</v>
      </c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13"/>
      <c r="AI93" s="13"/>
      <c r="AJ93" s="13"/>
      <c r="AK93" s="13"/>
      <c r="AL93" s="13"/>
      <c r="AM93" s="13"/>
      <c r="AN93" s="13"/>
      <c r="AO93" s="13">
        <v>32</v>
      </c>
      <c r="AP93" s="13">
        <v>24</v>
      </c>
      <c r="AQ93" s="13">
        <v>17</v>
      </c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</row>
    <row r="94" spans="1:70" s="9" customFormat="1" ht="20.25" customHeight="1" x14ac:dyDescent="0.2">
      <c r="A94" s="7" t="s">
        <v>149</v>
      </c>
      <c r="B94" s="10" t="s">
        <v>590</v>
      </c>
      <c r="C94" s="7" t="s">
        <v>573</v>
      </c>
      <c r="D94" s="7" t="s">
        <v>190</v>
      </c>
      <c r="E94" s="7" t="s">
        <v>23</v>
      </c>
      <c r="F94" s="7" t="s">
        <v>191</v>
      </c>
      <c r="G94" s="7" t="s">
        <v>192</v>
      </c>
      <c r="H94" s="8"/>
      <c r="I94" s="8">
        <v>273</v>
      </c>
      <c r="J94" s="8"/>
      <c r="K94" s="8"/>
      <c r="L94" s="8"/>
      <c r="M94" s="8"/>
      <c r="N94" s="8">
        <v>42</v>
      </c>
      <c r="O94" s="8"/>
      <c r="P94" s="8"/>
      <c r="Q94" s="8">
        <v>168</v>
      </c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</row>
    <row r="95" spans="1:70" s="9" customFormat="1" ht="20.25" customHeight="1" x14ac:dyDescent="0.2">
      <c r="A95" s="7" t="s">
        <v>149</v>
      </c>
      <c r="B95" s="10" t="s">
        <v>590</v>
      </c>
      <c r="C95" s="7" t="s">
        <v>573</v>
      </c>
      <c r="D95" s="7" t="s">
        <v>193</v>
      </c>
      <c r="E95" s="7" t="s">
        <v>23</v>
      </c>
      <c r="F95" s="7" t="s">
        <v>194</v>
      </c>
      <c r="G95" s="7" t="s">
        <v>185</v>
      </c>
      <c r="H95" s="8"/>
      <c r="I95" s="8">
        <v>540</v>
      </c>
      <c r="J95" s="8"/>
      <c r="K95" s="8"/>
      <c r="L95" s="8"/>
      <c r="M95" s="8"/>
      <c r="N95" s="8">
        <v>63</v>
      </c>
      <c r="O95" s="8"/>
      <c r="P95" s="8"/>
      <c r="Q95" s="8">
        <v>350</v>
      </c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  <c r="BM95" s="13"/>
      <c r="BN95" s="13"/>
      <c r="BO95" s="13"/>
      <c r="BP95" s="13"/>
      <c r="BQ95" s="13"/>
      <c r="BR95" s="13"/>
    </row>
    <row r="96" spans="1:70" s="9" customFormat="1" ht="20.25" customHeight="1" x14ac:dyDescent="0.2">
      <c r="A96" s="7" t="s">
        <v>149</v>
      </c>
      <c r="B96" s="10" t="s">
        <v>590</v>
      </c>
      <c r="C96" s="7" t="s">
        <v>573</v>
      </c>
      <c r="D96" s="7" t="s">
        <v>195</v>
      </c>
      <c r="E96" s="7" t="s">
        <v>23</v>
      </c>
      <c r="F96" s="7" t="s">
        <v>196</v>
      </c>
      <c r="G96" s="7" t="s">
        <v>197</v>
      </c>
      <c r="H96" s="8"/>
      <c r="I96" s="8">
        <v>558</v>
      </c>
      <c r="J96" s="8"/>
      <c r="K96" s="8"/>
      <c r="L96" s="8"/>
      <c r="M96" s="8"/>
      <c r="N96" s="8">
        <v>46</v>
      </c>
      <c r="O96" s="8"/>
      <c r="P96" s="8"/>
      <c r="Q96" s="8">
        <v>364</v>
      </c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  <c r="BM96" s="13"/>
      <c r="BN96" s="13"/>
      <c r="BO96" s="13"/>
      <c r="BP96" s="13"/>
      <c r="BQ96" s="13"/>
      <c r="BR96" s="13"/>
    </row>
    <row r="97" spans="1:70" s="9" customFormat="1" ht="20.25" customHeight="1" x14ac:dyDescent="0.2">
      <c r="A97" s="7" t="s">
        <v>149</v>
      </c>
      <c r="B97" s="10" t="s">
        <v>590</v>
      </c>
      <c r="C97" s="7" t="s">
        <v>573</v>
      </c>
      <c r="D97" s="7" t="s">
        <v>198</v>
      </c>
      <c r="E97" s="7" t="s">
        <v>23</v>
      </c>
      <c r="F97" s="7" t="s">
        <v>199</v>
      </c>
      <c r="G97" s="7" t="s">
        <v>185</v>
      </c>
      <c r="H97" s="8"/>
      <c r="I97" s="8">
        <v>461</v>
      </c>
      <c r="J97" s="8"/>
      <c r="K97" s="8">
        <v>46</v>
      </c>
      <c r="L97" s="8"/>
      <c r="M97" s="8"/>
      <c r="N97" s="8"/>
      <c r="O97" s="8">
        <v>46</v>
      </c>
      <c r="P97" s="8"/>
      <c r="Q97" s="8">
        <v>329</v>
      </c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  <c r="BM97" s="13"/>
      <c r="BN97" s="13"/>
      <c r="BO97" s="13"/>
      <c r="BP97" s="13"/>
      <c r="BQ97" s="13"/>
      <c r="BR97" s="13"/>
    </row>
    <row r="98" spans="1:70" s="9" customFormat="1" ht="20.25" customHeight="1" x14ac:dyDescent="0.2">
      <c r="A98" s="7" t="s">
        <v>149</v>
      </c>
      <c r="B98" s="10" t="s">
        <v>590</v>
      </c>
      <c r="C98" s="7" t="s">
        <v>573</v>
      </c>
      <c r="D98" s="7" t="s">
        <v>225</v>
      </c>
      <c r="E98" s="7" t="s">
        <v>23</v>
      </c>
      <c r="F98" s="7" t="s">
        <v>226</v>
      </c>
      <c r="G98" s="7" t="s">
        <v>185</v>
      </c>
      <c r="H98" s="8">
        <v>45</v>
      </c>
      <c r="I98" s="8">
        <v>696</v>
      </c>
      <c r="J98" s="8"/>
      <c r="K98" s="8"/>
      <c r="L98" s="8"/>
      <c r="M98" s="8"/>
      <c r="N98" s="8">
        <v>110</v>
      </c>
      <c r="O98" s="8">
        <v>45</v>
      </c>
      <c r="P98" s="8"/>
      <c r="Q98" s="8"/>
      <c r="R98" s="8">
        <v>340</v>
      </c>
      <c r="S98" s="8"/>
      <c r="T98" s="8"/>
      <c r="U98" s="8">
        <v>13</v>
      </c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  <c r="BM98" s="13"/>
      <c r="BN98" s="13"/>
      <c r="BO98" s="13"/>
      <c r="BP98" s="13"/>
      <c r="BQ98" s="13"/>
      <c r="BR98" s="13"/>
    </row>
    <row r="99" spans="1:70" s="9" customFormat="1" ht="20.25" customHeight="1" x14ac:dyDescent="0.2">
      <c r="A99" s="7" t="s">
        <v>149</v>
      </c>
      <c r="B99" s="10" t="s">
        <v>590</v>
      </c>
      <c r="C99" s="7" t="s">
        <v>573</v>
      </c>
      <c r="D99" s="7" t="s">
        <v>227</v>
      </c>
      <c r="E99" s="7" t="s">
        <v>23</v>
      </c>
      <c r="F99" s="7" t="s">
        <v>228</v>
      </c>
      <c r="G99" s="7" t="s">
        <v>211</v>
      </c>
      <c r="H99" s="8"/>
      <c r="I99" s="8">
        <v>649</v>
      </c>
      <c r="J99" s="8"/>
      <c r="K99" s="8"/>
      <c r="L99" s="8"/>
      <c r="M99" s="8"/>
      <c r="N99" s="8">
        <v>79</v>
      </c>
      <c r="O99" s="8"/>
      <c r="P99" s="8"/>
      <c r="Q99" s="8">
        <v>420</v>
      </c>
      <c r="R99" s="8"/>
      <c r="S99" s="8"/>
      <c r="T99" s="8"/>
      <c r="U99" s="8">
        <v>1</v>
      </c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  <c r="BM99" s="13"/>
      <c r="BN99" s="13"/>
      <c r="BO99" s="13"/>
      <c r="BP99" s="13"/>
      <c r="BQ99" s="13"/>
      <c r="BR99" s="13"/>
    </row>
    <row r="100" spans="1:70" s="9" customFormat="1" ht="20.25" customHeight="1" x14ac:dyDescent="0.2">
      <c r="A100" s="7" t="s">
        <v>149</v>
      </c>
      <c r="B100" s="10" t="s">
        <v>590</v>
      </c>
      <c r="C100" s="7" t="s">
        <v>573</v>
      </c>
      <c r="D100" s="7" t="s">
        <v>229</v>
      </c>
      <c r="E100" s="7" t="s">
        <v>23</v>
      </c>
      <c r="F100" s="7" t="s">
        <v>230</v>
      </c>
      <c r="G100" s="7" t="s">
        <v>231</v>
      </c>
      <c r="H100" s="8">
        <v>61</v>
      </c>
      <c r="I100" s="8">
        <v>527</v>
      </c>
      <c r="J100" s="8"/>
      <c r="K100" s="8"/>
      <c r="L100" s="8"/>
      <c r="M100" s="8"/>
      <c r="N100" s="8">
        <v>32</v>
      </c>
      <c r="O100" s="8">
        <v>61</v>
      </c>
      <c r="P100" s="8"/>
      <c r="Q100" s="8">
        <v>346</v>
      </c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13">
        <v>26</v>
      </c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  <c r="BM100" s="13"/>
      <c r="BN100" s="13"/>
      <c r="BO100" s="13"/>
      <c r="BP100" s="13"/>
      <c r="BQ100" s="13"/>
      <c r="BR100" s="13"/>
    </row>
    <row r="101" spans="1:70" s="9" customFormat="1" ht="20.25" customHeight="1" x14ac:dyDescent="0.2">
      <c r="A101" s="7" t="s">
        <v>149</v>
      </c>
      <c r="B101" s="10" t="s">
        <v>590</v>
      </c>
      <c r="C101" s="7" t="s">
        <v>573</v>
      </c>
      <c r="D101" s="7" t="s">
        <v>234</v>
      </c>
      <c r="E101" s="7" t="s">
        <v>23</v>
      </c>
      <c r="F101" s="7" t="s">
        <v>235</v>
      </c>
      <c r="G101" s="7" t="s">
        <v>236</v>
      </c>
      <c r="H101" s="8"/>
      <c r="I101" s="8">
        <v>648</v>
      </c>
      <c r="J101" s="8"/>
      <c r="K101" s="8"/>
      <c r="L101" s="8"/>
      <c r="M101" s="8"/>
      <c r="N101" s="8">
        <v>48</v>
      </c>
      <c r="O101" s="8"/>
      <c r="P101" s="8"/>
      <c r="Q101" s="8">
        <v>395</v>
      </c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  <c r="BN101" s="13"/>
      <c r="BO101" s="13"/>
      <c r="BP101" s="13"/>
      <c r="BQ101" s="13"/>
      <c r="BR101" s="13"/>
    </row>
    <row r="102" spans="1:70" s="9" customFormat="1" ht="20.25" customHeight="1" x14ac:dyDescent="0.2">
      <c r="A102" s="7" t="s">
        <v>149</v>
      </c>
      <c r="B102" s="10" t="s">
        <v>590</v>
      </c>
      <c r="C102" s="7" t="s">
        <v>573</v>
      </c>
      <c r="D102" s="7" t="s">
        <v>244</v>
      </c>
      <c r="E102" s="7" t="s">
        <v>23</v>
      </c>
      <c r="F102" s="7" t="s">
        <v>245</v>
      </c>
      <c r="G102" s="7" t="s">
        <v>591</v>
      </c>
      <c r="H102" s="8">
        <v>91</v>
      </c>
      <c r="I102" s="8">
        <v>436</v>
      </c>
      <c r="J102" s="8"/>
      <c r="K102" s="8"/>
      <c r="L102" s="8"/>
      <c r="M102" s="8"/>
      <c r="N102" s="8">
        <v>32</v>
      </c>
      <c r="O102" s="8">
        <v>91</v>
      </c>
      <c r="P102" s="8"/>
      <c r="Q102" s="8">
        <v>272</v>
      </c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13">
        <v>23</v>
      </c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  <c r="BM102" s="13"/>
      <c r="BN102" s="13"/>
      <c r="BO102" s="13"/>
      <c r="BP102" s="13"/>
      <c r="BQ102" s="13"/>
      <c r="BR102" s="13"/>
    </row>
    <row r="103" spans="1:70" s="9" customFormat="1" ht="20.25" customHeight="1" x14ac:dyDescent="0.2">
      <c r="A103" s="7" t="s">
        <v>149</v>
      </c>
      <c r="B103" s="10" t="s">
        <v>590</v>
      </c>
      <c r="C103" s="7" t="s">
        <v>573</v>
      </c>
      <c r="D103" s="7" t="s">
        <v>246</v>
      </c>
      <c r="E103" s="7" t="s">
        <v>23</v>
      </c>
      <c r="F103" s="7" t="s">
        <v>247</v>
      </c>
      <c r="G103" s="7" t="s">
        <v>166</v>
      </c>
      <c r="H103" s="8">
        <v>29</v>
      </c>
      <c r="I103" s="8">
        <v>438</v>
      </c>
      <c r="J103" s="8"/>
      <c r="K103" s="8"/>
      <c r="L103" s="8"/>
      <c r="M103" s="8"/>
      <c r="N103" s="8">
        <v>48</v>
      </c>
      <c r="O103" s="8">
        <v>29</v>
      </c>
      <c r="P103" s="8"/>
      <c r="Q103" s="8">
        <v>206</v>
      </c>
      <c r="R103" s="8"/>
      <c r="S103" s="8"/>
      <c r="T103" s="8"/>
      <c r="U103" s="8">
        <v>1</v>
      </c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  <c r="BM103" s="13"/>
      <c r="BN103" s="13"/>
      <c r="BO103" s="13"/>
      <c r="BP103" s="13"/>
      <c r="BQ103" s="13"/>
      <c r="BR103" s="13"/>
    </row>
    <row r="104" spans="1:70" s="9" customFormat="1" ht="20.25" customHeight="1" x14ac:dyDescent="0.2">
      <c r="A104" s="7" t="s">
        <v>149</v>
      </c>
      <c r="B104" s="10" t="s">
        <v>590</v>
      </c>
      <c r="C104" s="7" t="s">
        <v>573</v>
      </c>
      <c r="D104" s="7" t="s">
        <v>248</v>
      </c>
      <c r="E104" s="7" t="s">
        <v>23</v>
      </c>
      <c r="F104" s="7" t="s">
        <v>151</v>
      </c>
      <c r="G104" s="7" t="s">
        <v>152</v>
      </c>
      <c r="H104" s="8"/>
      <c r="I104" s="8">
        <v>481</v>
      </c>
      <c r="J104" s="8"/>
      <c r="K104" s="8"/>
      <c r="L104" s="8"/>
      <c r="M104" s="8"/>
      <c r="N104" s="8">
        <v>72</v>
      </c>
      <c r="O104" s="8"/>
      <c r="P104" s="8"/>
      <c r="Q104" s="8">
        <v>264</v>
      </c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  <c r="BM104" s="13"/>
      <c r="BN104" s="13"/>
      <c r="BO104" s="13"/>
      <c r="BP104" s="13"/>
      <c r="BQ104" s="13"/>
      <c r="BR104" s="13"/>
    </row>
    <row r="105" spans="1:70" s="9" customFormat="1" ht="20.25" customHeight="1" x14ac:dyDescent="0.2">
      <c r="A105" s="7" t="s">
        <v>149</v>
      </c>
      <c r="B105" s="10" t="s">
        <v>590</v>
      </c>
      <c r="C105" s="7" t="s">
        <v>573</v>
      </c>
      <c r="D105" s="7" t="s">
        <v>251</v>
      </c>
      <c r="E105" s="7" t="s">
        <v>70</v>
      </c>
      <c r="F105" s="7" t="s">
        <v>252</v>
      </c>
      <c r="G105" s="7" t="s">
        <v>185</v>
      </c>
      <c r="H105" s="8"/>
      <c r="I105" s="8">
        <v>405</v>
      </c>
      <c r="J105" s="8"/>
      <c r="K105" s="8"/>
      <c r="L105" s="8"/>
      <c r="M105" s="8"/>
      <c r="N105" s="8"/>
      <c r="O105" s="8"/>
      <c r="P105" s="8"/>
      <c r="Q105" s="8">
        <v>170</v>
      </c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  <c r="BM105" s="13"/>
      <c r="BN105" s="13"/>
      <c r="BO105" s="13"/>
      <c r="BP105" s="13"/>
      <c r="BQ105" s="13"/>
      <c r="BR105" s="13"/>
    </row>
    <row r="106" spans="1:70" s="9" customFormat="1" ht="20.25" customHeight="1" x14ac:dyDescent="0.2">
      <c r="A106" s="7" t="s">
        <v>149</v>
      </c>
      <c r="B106" s="10" t="s">
        <v>590</v>
      </c>
      <c r="C106" s="7" t="s">
        <v>573</v>
      </c>
      <c r="D106" s="7" t="s">
        <v>253</v>
      </c>
      <c r="E106" s="7" t="s">
        <v>23</v>
      </c>
      <c r="F106" s="7" t="s">
        <v>254</v>
      </c>
      <c r="G106" s="7" t="s">
        <v>185</v>
      </c>
      <c r="H106" s="8">
        <v>18</v>
      </c>
      <c r="I106" s="8">
        <v>451</v>
      </c>
      <c r="J106" s="8"/>
      <c r="K106" s="8"/>
      <c r="L106" s="8"/>
      <c r="M106" s="8"/>
      <c r="N106" s="8">
        <v>83</v>
      </c>
      <c r="O106" s="8">
        <v>18</v>
      </c>
      <c r="P106" s="8"/>
      <c r="Q106" s="8">
        <v>247</v>
      </c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13">
        <v>18</v>
      </c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  <c r="BJ106" s="13"/>
      <c r="BK106" s="13"/>
      <c r="BL106" s="13"/>
      <c r="BM106" s="13"/>
      <c r="BN106" s="13"/>
      <c r="BO106" s="13"/>
      <c r="BP106" s="13"/>
      <c r="BQ106" s="13"/>
      <c r="BR106" s="13"/>
    </row>
    <row r="107" spans="1:70" s="9" customFormat="1" ht="20.25" customHeight="1" x14ac:dyDescent="0.2">
      <c r="A107" s="7" t="s">
        <v>149</v>
      </c>
      <c r="B107" s="10" t="s">
        <v>590</v>
      </c>
      <c r="C107" s="7" t="s">
        <v>573</v>
      </c>
      <c r="D107" s="7" t="s">
        <v>258</v>
      </c>
      <c r="E107" s="7" t="s">
        <v>17</v>
      </c>
      <c r="F107" s="7" t="s">
        <v>259</v>
      </c>
      <c r="G107" s="7" t="s">
        <v>211</v>
      </c>
      <c r="H107" s="8"/>
      <c r="I107" s="8">
        <v>726</v>
      </c>
      <c r="J107" s="8"/>
      <c r="K107" s="8"/>
      <c r="L107" s="8"/>
      <c r="M107" s="8"/>
      <c r="N107" s="8">
        <v>257</v>
      </c>
      <c r="O107" s="8"/>
      <c r="P107" s="8"/>
      <c r="Q107" s="8">
        <v>463</v>
      </c>
      <c r="R107" s="8"/>
      <c r="S107" s="8"/>
      <c r="T107" s="8"/>
      <c r="U107" s="8">
        <v>6</v>
      </c>
      <c r="V107" s="8"/>
      <c r="W107" s="8"/>
      <c r="X107" s="8"/>
      <c r="Y107" s="8">
        <v>35</v>
      </c>
      <c r="Z107" s="8"/>
      <c r="AA107" s="8"/>
      <c r="AB107" s="8"/>
      <c r="AC107" s="8">
        <v>59</v>
      </c>
      <c r="AD107" s="8">
        <v>1</v>
      </c>
      <c r="AE107" s="8"/>
      <c r="AF107" s="8">
        <v>59</v>
      </c>
      <c r="AG107" s="8">
        <v>15</v>
      </c>
      <c r="AH107" s="13"/>
      <c r="AI107" s="13"/>
      <c r="AJ107" s="13"/>
      <c r="AK107" s="13"/>
      <c r="AL107" s="13"/>
      <c r="AM107" s="13"/>
      <c r="AN107" s="13"/>
      <c r="AO107" s="13">
        <v>35</v>
      </c>
      <c r="AP107" s="13">
        <v>31</v>
      </c>
      <c r="AQ107" s="13">
        <v>29</v>
      </c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  <c r="BM107" s="13"/>
      <c r="BN107" s="13"/>
      <c r="BO107" s="13"/>
      <c r="BP107" s="13"/>
      <c r="BQ107" s="13"/>
      <c r="BR107" s="13"/>
    </row>
    <row r="108" spans="1:70" s="9" customFormat="1" ht="20.25" customHeight="1" x14ac:dyDescent="0.2">
      <c r="A108" s="7" t="s">
        <v>149</v>
      </c>
      <c r="B108" s="10" t="s">
        <v>590</v>
      </c>
      <c r="C108" s="7" t="s">
        <v>573</v>
      </c>
      <c r="D108" s="7" t="s">
        <v>260</v>
      </c>
      <c r="E108" s="7" t="s">
        <v>600</v>
      </c>
      <c r="F108" s="7" t="s">
        <v>259</v>
      </c>
      <c r="G108" s="7" t="s">
        <v>211</v>
      </c>
      <c r="H108" s="8"/>
      <c r="I108" s="8">
        <v>380</v>
      </c>
      <c r="J108" s="8"/>
      <c r="K108" s="8"/>
      <c r="L108" s="8"/>
      <c r="M108" s="8"/>
      <c r="N108" s="8">
        <v>134</v>
      </c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  <c r="BM108" s="13"/>
      <c r="BN108" s="13"/>
      <c r="BO108" s="13"/>
      <c r="BP108" s="13"/>
      <c r="BQ108" s="13"/>
      <c r="BR108" s="13"/>
    </row>
    <row r="109" spans="1:70" s="9" customFormat="1" ht="20.25" customHeight="1" x14ac:dyDescent="0.2">
      <c r="A109" s="7" t="s">
        <v>149</v>
      </c>
      <c r="B109" s="10" t="s">
        <v>590</v>
      </c>
      <c r="C109" s="7" t="s">
        <v>573</v>
      </c>
      <c r="D109" s="7" t="s">
        <v>261</v>
      </c>
      <c r="E109" s="7" t="s">
        <v>13</v>
      </c>
      <c r="F109" s="7" t="s">
        <v>262</v>
      </c>
      <c r="G109" s="7" t="s">
        <v>185</v>
      </c>
      <c r="H109" s="8"/>
      <c r="I109" s="8">
        <v>804</v>
      </c>
      <c r="J109" s="8"/>
      <c r="K109" s="8"/>
      <c r="L109" s="8"/>
      <c r="M109" s="8"/>
      <c r="N109" s="8">
        <v>181</v>
      </c>
      <c r="O109" s="8"/>
      <c r="P109" s="8"/>
      <c r="Q109" s="8">
        <v>615</v>
      </c>
      <c r="R109" s="8"/>
      <c r="S109" s="8"/>
      <c r="T109" s="8"/>
      <c r="U109" s="8">
        <v>8</v>
      </c>
      <c r="V109" s="8"/>
      <c r="W109" s="8"/>
      <c r="X109" s="8"/>
      <c r="Y109" s="8"/>
      <c r="Z109" s="8">
        <v>144</v>
      </c>
      <c r="AA109" s="8"/>
      <c r="AB109" s="8"/>
      <c r="AC109" s="8"/>
      <c r="AD109" s="8">
        <v>1</v>
      </c>
      <c r="AE109" s="8"/>
      <c r="AF109" s="8">
        <v>29</v>
      </c>
      <c r="AG109" s="8"/>
      <c r="AH109" s="13"/>
      <c r="AI109" s="13"/>
      <c r="AJ109" s="13"/>
      <c r="AK109" s="13">
        <v>22</v>
      </c>
      <c r="AL109" s="13">
        <v>18</v>
      </c>
      <c r="AM109" s="13">
        <v>16</v>
      </c>
      <c r="AN109" s="13"/>
      <c r="AO109" s="13"/>
      <c r="AP109" s="13"/>
      <c r="AQ109" s="13"/>
      <c r="AR109" s="13"/>
      <c r="AS109" s="13"/>
      <c r="AT109" s="13"/>
      <c r="AU109" s="13">
        <v>20</v>
      </c>
      <c r="AV109" s="13">
        <v>24</v>
      </c>
      <c r="AW109" s="13">
        <v>21</v>
      </c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3"/>
      <c r="BL109" s="13"/>
      <c r="BM109" s="13"/>
      <c r="BN109" s="13"/>
      <c r="BO109" s="13"/>
      <c r="BP109" s="13"/>
      <c r="BQ109" s="13"/>
      <c r="BR109" s="13"/>
    </row>
    <row r="110" spans="1:70" s="9" customFormat="1" ht="20.25" customHeight="1" x14ac:dyDescent="0.2">
      <c r="A110" s="7" t="s">
        <v>149</v>
      </c>
      <c r="B110" s="10" t="s">
        <v>590</v>
      </c>
      <c r="C110" s="7" t="s">
        <v>573</v>
      </c>
      <c r="D110" s="7" t="s">
        <v>263</v>
      </c>
      <c r="E110" s="7" t="s">
        <v>23</v>
      </c>
      <c r="F110" s="7" t="s">
        <v>264</v>
      </c>
      <c r="G110" s="7" t="s">
        <v>265</v>
      </c>
      <c r="H110" s="8">
        <v>77</v>
      </c>
      <c r="I110" s="8">
        <v>563</v>
      </c>
      <c r="J110" s="8"/>
      <c r="K110" s="8"/>
      <c r="L110" s="8"/>
      <c r="M110" s="8"/>
      <c r="N110" s="8">
        <v>42</v>
      </c>
      <c r="O110" s="8">
        <v>77</v>
      </c>
      <c r="P110" s="8"/>
      <c r="Q110" s="8">
        <v>346</v>
      </c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13">
        <v>16</v>
      </c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  <c r="BJ110" s="13"/>
      <c r="BK110" s="13"/>
      <c r="BL110" s="13"/>
      <c r="BM110" s="13"/>
      <c r="BN110" s="13"/>
      <c r="BO110" s="13"/>
      <c r="BP110" s="13"/>
      <c r="BQ110" s="13"/>
      <c r="BR110" s="13"/>
    </row>
    <row r="111" spans="1:70" s="9" customFormat="1" ht="20.25" customHeight="1" x14ac:dyDescent="0.2">
      <c r="A111" s="7" t="s">
        <v>356</v>
      </c>
      <c r="B111" s="10" t="s">
        <v>592</v>
      </c>
      <c r="C111" s="7" t="s">
        <v>582</v>
      </c>
      <c r="D111" s="7" t="s">
        <v>444</v>
      </c>
      <c r="E111" s="7" t="s">
        <v>82</v>
      </c>
      <c r="F111" s="7" t="s">
        <v>445</v>
      </c>
      <c r="G111" s="7" t="s">
        <v>365</v>
      </c>
      <c r="H111" s="8">
        <v>46</v>
      </c>
      <c r="I111" s="8">
        <v>770</v>
      </c>
      <c r="J111" s="8"/>
      <c r="K111" s="8"/>
      <c r="L111" s="8"/>
      <c r="M111" s="8"/>
      <c r="N111" s="8">
        <v>133</v>
      </c>
      <c r="O111" s="8">
        <v>46</v>
      </c>
      <c r="P111" s="8"/>
      <c r="Q111" s="8">
        <v>446</v>
      </c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13">
        <v>46</v>
      </c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  <c r="BJ111" s="13"/>
      <c r="BK111" s="13"/>
      <c r="BL111" s="13"/>
      <c r="BM111" s="13"/>
      <c r="BN111" s="13"/>
      <c r="BO111" s="13"/>
      <c r="BP111" s="13"/>
      <c r="BQ111" s="13"/>
      <c r="BR111" s="13"/>
    </row>
    <row r="112" spans="1:70" s="9" customFormat="1" ht="20.25" customHeight="1" x14ac:dyDescent="0.2">
      <c r="A112" s="7" t="s">
        <v>356</v>
      </c>
      <c r="B112" s="10" t="s">
        <v>592</v>
      </c>
      <c r="C112" s="7" t="s">
        <v>582</v>
      </c>
      <c r="D112" s="7" t="s">
        <v>458</v>
      </c>
      <c r="E112" s="7" t="s">
        <v>82</v>
      </c>
      <c r="F112" s="7" t="s">
        <v>459</v>
      </c>
      <c r="G112" s="7" t="s">
        <v>432</v>
      </c>
      <c r="H112" s="8">
        <v>26</v>
      </c>
      <c r="I112" s="8">
        <v>309</v>
      </c>
      <c r="J112" s="8"/>
      <c r="K112" s="8"/>
      <c r="L112" s="8"/>
      <c r="M112" s="8"/>
      <c r="N112" s="8">
        <v>56</v>
      </c>
      <c r="O112" s="8">
        <v>26</v>
      </c>
      <c r="P112" s="8"/>
      <c r="Q112" s="8">
        <v>191</v>
      </c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13">
        <v>25</v>
      </c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  <c r="BJ112" s="13"/>
      <c r="BK112" s="13"/>
      <c r="BL112" s="13"/>
      <c r="BM112" s="13"/>
      <c r="BN112" s="13"/>
      <c r="BO112" s="13"/>
      <c r="BP112" s="13"/>
      <c r="BQ112" s="13"/>
      <c r="BR112" s="13"/>
    </row>
    <row r="113" spans="1:70" s="9" customFormat="1" ht="20.25" customHeight="1" x14ac:dyDescent="0.2">
      <c r="A113" s="7" t="s">
        <v>356</v>
      </c>
      <c r="B113" s="10" t="s">
        <v>592</v>
      </c>
      <c r="C113" s="7" t="s">
        <v>582</v>
      </c>
      <c r="D113" s="7" t="s">
        <v>464</v>
      </c>
      <c r="E113" s="7" t="s">
        <v>605</v>
      </c>
      <c r="F113" s="7" t="s">
        <v>465</v>
      </c>
      <c r="G113" s="7" t="s">
        <v>365</v>
      </c>
      <c r="H113" s="8">
        <v>9</v>
      </c>
      <c r="I113" s="8">
        <v>978</v>
      </c>
      <c r="J113" s="8"/>
      <c r="K113" s="8"/>
      <c r="L113" s="8"/>
      <c r="M113" s="8"/>
      <c r="N113" s="8">
        <v>185</v>
      </c>
      <c r="O113" s="8">
        <v>8</v>
      </c>
      <c r="P113" s="8"/>
      <c r="Q113" s="8">
        <v>551</v>
      </c>
      <c r="R113" s="8">
        <v>45</v>
      </c>
      <c r="S113" s="8"/>
      <c r="T113" s="8"/>
      <c r="U113" s="8"/>
      <c r="V113" s="8"/>
      <c r="W113" s="8"/>
      <c r="X113" s="8"/>
      <c r="Y113" s="8"/>
      <c r="Z113" s="8">
        <v>38</v>
      </c>
      <c r="AA113" s="8"/>
      <c r="AB113" s="8"/>
      <c r="AC113" s="8"/>
      <c r="AD113" s="8"/>
      <c r="AE113" s="8"/>
      <c r="AF113" s="8">
        <v>9</v>
      </c>
      <c r="AG113" s="8"/>
      <c r="AH113" s="13"/>
      <c r="AI113" s="13"/>
      <c r="AJ113" s="13"/>
      <c r="AK113" s="13"/>
      <c r="AL113" s="13"/>
      <c r="AM113" s="13"/>
      <c r="AN113" s="13"/>
      <c r="AO113" s="13">
        <v>60</v>
      </c>
      <c r="AP113" s="13">
        <v>57</v>
      </c>
      <c r="AQ113" s="13">
        <v>61</v>
      </c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  <c r="BJ113" s="13"/>
      <c r="BK113" s="13"/>
      <c r="BL113" s="13"/>
      <c r="BM113" s="13"/>
      <c r="BN113" s="13"/>
      <c r="BO113" s="13"/>
      <c r="BP113" s="13"/>
      <c r="BQ113" s="13"/>
      <c r="BR113" s="13"/>
    </row>
    <row r="114" spans="1:70" s="9" customFormat="1" ht="20.25" customHeight="1" x14ac:dyDescent="0.2">
      <c r="A114" s="7" t="s">
        <v>356</v>
      </c>
      <c r="B114" s="10" t="s">
        <v>592</v>
      </c>
      <c r="C114" s="7" t="s">
        <v>582</v>
      </c>
      <c r="D114" s="7" t="s">
        <v>529</v>
      </c>
      <c r="E114" s="7" t="s">
        <v>82</v>
      </c>
      <c r="F114" s="7" t="s">
        <v>530</v>
      </c>
      <c r="G114" s="7" t="s">
        <v>365</v>
      </c>
      <c r="H114" s="8">
        <v>111</v>
      </c>
      <c r="I114" s="8">
        <v>300</v>
      </c>
      <c r="J114" s="8"/>
      <c r="K114" s="8"/>
      <c r="L114" s="8"/>
      <c r="M114" s="8"/>
      <c r="N114" s="8">
        <v>27</v>
      </c>
      <c r="O114" s="8">
        <v>109</v>
      </c>
      <c r="P114" s="8"/>
      <c r="Q114" s="8">
        <v>169</v>
      </c>
      <c r="R114" s="8">
        <v>35</v>
      </c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13">
        <v>32</v>
      </c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  <c r="BJ114" s="13"/>
      <c r="BK114" s="13"/>
      <c r="BL114" s="13"/>
      <c r="BM114" s="13"/>
      <c r="BN114" s="13"/>
      <c r="BO114" s="13"/>
      <c r="BP114" s="13"/>
      <c r="BQ114" s="13"/>
      <c r="BR114" s="13"/>
    </row>
    <row r="115" spans="1:70" s="9" customFormat="1" ht="20.25" customHeight="1" x14ac:dyDescent="0.2">
      <c r="A115" s="7" t="s">
        <v>356</v>
      </c>
      <c r="B115" s="10" t="s">
        <v>592</v>
      </c>
      <c r="C115" s="7" t="s">
        <v>573</v>
      </c>
      <c r="D115" s="7" t="s">
        <v>363</v>
      </c>
      <c r="E115" s="7" t="s">
        <v>13</v>
      </c>
      <c r="F115" s="7" t="s">
        <v>364</v>
      </c>
      <c r="G115" s="7" t="s">
        <v>365</v>
      </c>
      <c r="H115" s="8">
        <v>126</v>
      </c>
      <c r="I115" s="8">
        <v>675</v>
      </c>
      <c r="J115" s="8"/>
      <c r="K115" s="8"/>
      <c r="L115" s="8"/>
      <c r="M115" s="8"/>
      <c r="N115" s="8">
        <v>232</v>
      </c>
      <c r="O115" s="8">
        <v>126</v>
      </c>
      <c r="P115" s="8"/>
      <c r="Q115" s="8">
        <v>383</v>
      </c>
      <c r="R115" s="8">
        <v>58</v>
      </c>
      <c r="S115" s="8"/>
      <c r="T115" s="8"/>
      <c r="U115" s="8">
        <v>2</v>
      </c>
      <c r="V115" s="8"/>
      <c r="W115" s="8"/>
      <c r="X115" s="8"/>
      <c r="Y115" s="8">
        <v>50</v>
      </c>
      <c r="Z115" s="8">
        <v>109</v>
      </c>
      <c r="AA115" s="8"/>
      <c r="AB115" s="8"/>
      <c r="AC115" s="8"/>
      <c r="AD115" s="8"/>
      <c r="AE115" s="8"/>
      <c r="AF115" s="8">
        <v>39</v>
      </c>
      <c r="AG115" s="8"/>
      <c r="AH115" s="13"/>
      <c r="AI115" s="13"/>
      <c r="AJ115" s="13"/>
      <c r="AK115" s="13">
        <v>12</v>
      </c>
      <c r="AL115" s="13">
        <v>15</v>
      </c>
      <c r="AM115" s="13">
        <v>12</v>
      </c>
      <c r="AN115" s="13"/>
      <c r="AO115" s="13">
        <v>80</v>
      </c>
      <c r="AP115" s="13">
        <v>42</v>
      </c>
      <c r="AQ115" s="13">
        <v>32</v>
      </c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  <c r="BJ115" s="13"/>
      <c r="BK115" s="13"/>
      <c r="BL115" s="13"/>
      <c r="BM115" s="13">
        <v>30</v>
      </c>
      <c r="BN115" s="13">
        <v>24</v>
      </c>
      <c r="BO115" s="13">
        <v>23</v>
      </c>
      <c r="BP115" s="13"/>
      <c r="BQ115" s="13"/>
      <c r="BR115" s="13"/>
    </row>
    <row r="116" spans="1:70" s="9" customFormat="1" ht="20.25" customHeight="1" x14ac:dyDescent="0.2">
      <c r="A116" s="7" t="s">
        <v>356</v>
      </c>
      <c r="B116" s="10" t="s">
        <v>592</v>
      </c>
      <c r="C116" s="7" t="s">
        <v>573</v>
      </c>
      <c r="D116" s="7" t="s">
        <v>366</v>
      </c>
      <c r="E116" s="7" t="s">
        <v>284</v>
      </c>
      <c r="F116" s="7" t="s">
        <v>367</v>
      </c>
      <c r="G116" s="7" t="s">
        <v>365</v>
      </c>
      <c r="H116" s="8"/>
      <c r="I116" s="8">
        <v>1136</v>
      </c>
      <c r="J116" s="8"/>
      <c r="K116" s="8"/>
      <c r="L116" s="8"/>
      <c r="M116" s="8"/>
      <c r="N116" s="8">
        <v>167</v>
      </c>
      <c r="O116" s="8"/>
      <c r="P116" s="8"/>
      <c r="Q116" s="8">
        <v>445</v>
      </c>
      <c r="R116" s="8">
        <v>44</v>
      </c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13"/>
      <c r="AI116" s="13"/>
      <c r="AJ116" s="13"/>
      <c r="AK116" s="13"/>
      <c r="AL116" s="13"/>
      <c r="AM116" s="13"/>
      <c r="AN116" s="13"/>
      <c r="AO116" s="13">
        <v>20</v>
      </c>
      <c r="AP116" s="13">
        <v>9</v>
      </c>
      <c r="AQ116" s="13">
        <v>11</v>
      </c>
      <c r="AR116" s="13"/>
      <c r="AS116" s="13"/>
      <c r="AT116" s="13"/>
      <c r="AU116" s="13"/>
      <c r="AV116" s="13"/>
      <c r="AW116" s="13"/>
      <c r="AX116" s="13"/>
      <c r="AY116" s="13"/>
      <c r="AZ116" s="13"/>
      <c r="BA116" s="13"/>
      <c r="BB116" s="13"/>
      <c r="BC116" s="13"/>
      <c r="BD116" s="13"/>
      <c r="BE116" s="13"/>
      <c r="BF116" s="13"/>
      <c r="BG116" s="13"/>
      <c r="BH116" s="13"/>
      <c r="BI116" s="13"/>
      <c r="BJ116" s="13"/>
      <c r="BK116" s="13"/>
      <c r="BL116" s="13"/>
      <c r="BM116" s="13"/>
      <c r="BN116" s="13"/>
      <c r="BO116" s="13"/>
      <c r="BP116" s="13"/>
      <c r="BQ116" s="13"/>
      <c r="BR116" s="13"/>
    </row>
    <row r="117" spans="1:70" s="9" customFormat="1" ht="20.25" customHeight="1" x14ac:dyDescent="0.2">
      <c r="A117" s="7" t="s">
        <v>356</v>
      </c>
      <c r="B117" s="10" t="s">
        <v>592</v>
      </c>
      <c r="C117" s="7" t="s">
        <v>573</v>
      </c>
      <c r="D117" s="7" t="s">
        <v>368</v>
      </c>
      <c r="E117" s="7" t="s">
        <v>23</v>
      </c>
      <c r="F117" s="7" t="s">
        <v>369</v>
      </c>
      <c r="G117" s="7" t="s">
        <v>365</v>
      </c>
      <c r="H117" s="8">
        <v>72</v>
      </c>
      <c r="I117" s="8">
        <v>531</v>
      </c>
      <c r="J117" s="8"/>
      <c r="K117" s="8"/>
      <c r="L117" s="8"/>
      <c r="M117" s="8"/>
      <c r="N117" s="8">
        <v>111</v>
      </c>
      <c r="O117" s="8">
        <v>72</v>
      </c>
      <c r="P117" s="8"/>
      <c r="Q117" s="8"/>
      <c r="R117" s="8">
        <v>271</v>
      </c>
      <c r="S117" s="8"/>
      <c r="T117" s="8"/>
      <c r="U117" s="8">
        <v>6</v>
      </c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13">
        <v>26</v>
      </c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  <c r="AZ117" s="13"/>
      <c r="BA117" s="13"/>
      <c r="BB117" s="13"/>
      <c r="BC117" s="13"/>
      <c r="BD117" s="13"/>
      <c r="BE117" s="13"/>
      <c r="BF117" s="13"/>
      <c r="BG117" s="13"/>
      <c r="BH117" s="13"/>
      <c r="BI117" s="13"/>
      <c r="BJ117" s="13"/>
      <c r="BK117" s="13"/>
      <c r="BL117" s="13"/>
      <c r="BM117" s="13"/>
      <c r="BN117" s="13"/>
      <c r="BO117" s="13"/>
      <c r="BP117" s="13"/>
      <c r="BQ117" s="13"/>
      <c r="BR117" s="13"/>
    </row>
    <row r="118" spans="1:70" s="9" customFormat="1" ht="20.25" customHeight="1" x14ac:dyDescent="0.2">
      <c r="A118" s="7" t="s">
        <v>356</v>
      </c>
      <c r="B118" s="10" t="s">
        <v>592</v>
      </c>
      <c r="C118" s="7" t="s">
        <v>573</v>
      </c>
      <c r="D118" s="7" t="s">
        <v>370</v>
      </c>
      <c r="E118" s="7" t="s">
        <v>23</v>
      </c>
      <c r="F118" s="7" t="s">
        <v>371</v>
      </c>
      <c r="G118" s="7" t="s">
        <v>365</v>
      </c>
      <c r="H118" s="8">
        <v>88</v>
      </c>
      <c r="I118" s="8">
        <v>533</v>
      </c>
      <c r="J118" s="8"/>
      <c r="K118" s="8"/>
      <c r="L118" s="8"/>
      <c r="M118" s="8"/>
      <c r="N118" s="8">
        <v>79</v>
      </c>
      <c r="O118" s="8">
        <v>64</v>
      </c>
      <c r="P118" s="8"/>
      <c r="Q118" s="8">
        <v>305</v>
      </c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13">
        <v>16</v>
      </c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  <c r="AZ118" s="13"/>
      <c r="BA118" s="13"/>
      <c r="BB118" s="13">
        <v>24</v>
      </c>
      <c r="BC118" s="13">
        <v>16</v>
      </c>
      <c r="BD118" s="13">
        <v>16</v>
      </c>
      <c r="BE118" s="13">
        <v>16</v>
      </c>
      <c r="BF118" s="13"/>
      <c r="BG118" s="13"/>
      <c r="BH118" s="13"/>
      <c r="BI118" s="13"/>
      <c r="BJ118" s="13"/>
      <c r="BK118" s="13"/>
      <c r="BL118" s="13"/>
      <c r="BM118" s="13"/>
      <c r="BN118" s="13"/>
      <c r="BO118" s="13"/>
      <c r="BP118" s="13"/>
      <c r="BQ118" s="13"/>
      <c r="BR118" s="13"/>
    </row>
    <row r="119" spans="1:70" s="9" customFormat="1" ht="20.25" customHeight="1" x14ac:dyDescent="0.2">
      <c r="A119" s="7" t="s">
        <v>356</v>
      </c>
      <c r="B119" s="10" t="s">
        <v>592</v>
      </c>
      <c r="C119" s="7" t="s">
        <v>573</v>
      </c>
      <c r="D119" s="7" t="s">
        <v>386</v>
      </c>
      <c r="E119" s="7" t="s">
        <v>23</v>
      </c>
      <c r="F119" s="7" t="s">
        <v>387</v>
      </c>
      <c r="G119" s="7" t="s">
        <v>388</v>
      </c>
      <c r="H119" s="8"/>
      <c r="I119" s="8">
        <v>523</v>
      </c>
      <c r="J119" s="8"/>
      <c r="K119" s="8"/>
      <c r="L119" s="8"/>
      <c r="M119" s="8"/>
      <c r="N119" s="8">
        <v>59</v>
      </c>
      <c r="O119" s="8"/>
      <c r="P119" s="8"/>
      <c r="Q119" s="8">
        <v>327</v>
      </c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3"/>
      <c r="AX119" s="13"/>
      <c r="AY119" s="13"/>
      <c r="AZ119" s="13"/>
      <c r="BA119" s="13"/>
      <c r="BB119" s="13"/>
      <c r="BC119" s="13"/>
      <c r="BD119" s="13"/>
      <c r="BE119" s="13"/>
      <c r="BF119" s="13"/>
      <c r="BG119" s="13"/>
      <c r="BH119" s="13"/>
      <c r="BI119" s="13"/>
      <c r="BJ119" s="13"/>
      <c r="BK119" s="13"/>
      <c r="BL119" s="13"/>
      <c r="BM119" s="13"/>
      <c r="BN119" s="13"/>
      <c r="BO119" s="13"/>
      <c r="BP119" s="13"/>
      <c r="BQ119" s="13"/>
      <c r="BR119" s="13"/>
    </row>
    <row r="120" spans="1:70" s="9" customFormat="1" ht="20.25" customHeight="1" x14ac:dyDescent="0.2">
      <c r="A120" s="7" t="s">
        <v>356</v>
      </c>
      <c r="B120" s="10" t="s">
        <v>592</v>
      </c>
      <c r="C120" s="7" t="s">
        <v>573</v>
      </c>
      <c r="D120" s="7" t="s">
        <v>415</v>
      </c>
      <c r="E120" s="7" t="s">
        <v>23</v>
      </c>
      <c r="F120" s="7" t="s">
        <v>416</v>
      </c>
      <c r="G120" s="7" t="s">
        <v>417</v>
      </c>
      <c r="H120" s="8">
        <v>29</v>
      </c>
      <c r="I120" s="8">
        <v>343</v>
      </c>
      <c r="J120" s="8"/>
      <c r="K120" s="8"/>
      <c r="L120" s="8"/>
      <c r="M120" s="8"/>
      <c r="N120" s="8">
        <v>42</v>
      </c>
      <c r="O120" s="8">
        <v>29</v>
      </c>
      <c r="P120" s="8"/>
      <c r="Q120" s="8">
        <v>204</v>
      </c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13">
        <v>29</v>
      </c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  <c r="AW120" s="13"/>
      <c r="AX120" s="13"/>
      <c r="AY120" s="13"/>
      <c r="AZ120" s="13"/>
      <c r="BA120" s="13"/>
      <c r="BB120" s="13"/>
      <c r="BC120" s="13"/>
      <c r="BD120" s="13"/>
      <c r="BE120" s="13"/>
      <c r="BF120" s="13"/>
      <c r="BG120" s="13"/>
      <c r="BH120" s="13"/>
      <c r="BI120" s="13"/>
      <c r="BJ120" s="13"/>
      <c r="BK120" s="13"/>
      <c r="BL120" s="13"/>
      <c r="BM120" s="13"/>
      <c r="BN120" s="13"/>
      <c r="BO120" s="13"/>
      <c r="BP120" s="13"/>
      <c r="BQ120" s="13"/>
      <c r="BR120" s="13"/>
    </row>
    <row r="121" spans="1:70" s="9" customFormat="1" ht="20.25" customHeight="1" x14ac:dyDescent="0.2">
      <c r="A121" s="7" t="s">
        <v>356</v>
      </c>
      <c r="B121" s="10" t="s">
        <v>592</v>
      </c>
      <c r="C121" s="7" t="s">
        <v>573</v>
      </c>
      <c r="D121" s="7" t="s">
        <v>422</v>
      </c>
      <c r="E121" s="7" t="s">
        <v>23</v>
      </c>
      <c r="F121" s="7" t="s">
        <v>416</v>
      </c>
      <c r="G121" s="7" t="s">
        <v>423</v>
      </c>
      <c r="H121" s="8"/>
      <c r="I121" s="8">
        <v>354</v>
      </c>
      <c r="J121" s="8"/>
      <c r="K121" s="8"/>
      <c r="L121" s="8"/>
      <c r="M121" s="8"/>
      <c r="N121" s="8">
        <v>219</v>
      </c>
      <c r="O121" s="8"/>
      <c r="P121" s="8"/>
      <c r="Q121" s="8"/>
      <c r="R121" s="8"/>
      <c r="S121" s="8"/>
      <c r="T121" s="8"/>
      <c r="U121" s="8">
        <v>26</v>
      </c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  <c r="BJ121" s="13"/>
      <c r="BK121" s="13"/>
      <c r="BL121" s="13"/>
      <c r="BM121" s="13"/>
      <c r="BN121" s="13"/>
      <c r="BO121" s="13"/>
      <c r="BP121" s="13"/>
      <c r="BQ121" s="13"/>
      <c r="BR121" s="13"/>
    </row>
    <row r="122" spans="1:70" s="9" customFormat="1" ht="20.25" customHeight="1" x14ac:dyDescent="0.2">
      <c r="A122" s="7" t="s">
        <v>356</v>
      </c>
      <c r="B122" s="10" t="s">
        <v>592</v>
      </c>
      <c r="C122" s="7" t="s">
        <v>573</v>
      </c>
      <c r="D122" s="7" t="s">
        <v>430</v>
      </c>
      <c r="E122" s="7" t="s">
        <v>284</v>
      </c>
      <c r="F122" s="7" t="s">
        <v>431</v>
      </c>
      <c r="G122" s="7" t="s">
        <v>432</v>
      </c>
      <c r="H122" s="8">
        <v>3</v>
      </c>
      <c r="I122" s="8">
        <v>1153</v>
      </c>
      <c r="J122" s="8"/>
      <c r="K122" s="8"/>
      <c r="L122" s="8"/>
      <c r="M122" s="8"/>
      <c r="N122" s="8">
        <v>147</v>
      </c>
      <c r="O122" s="8">
        <v>2</v>
      </c>
      <c r="P122" s="8"/>
      <c r="Q122" s="8">
        <v>797</v>
      </c>
      <c r="R122" s="8"/>
      <c r="S122" s="8"/>
      <c r="T122" s="8"/>
      <c r="U122" s="8">
        <v>1</v>
      </c>
      <c r="V122" s="8"/>
      <c r="W122" s="8"/>
      <c r="X122" s="8"/>
      <c r="Y122" s="8"/>
      <c r="Z122" s="8"/>
      <c r="AA122" s="8"/>
      <c r="AB122" s="8"/>
      <c r="AC122" s="8"/>
      <c r="AD122" s="8"/>
      <c r="AE122" s="8">
        <v>6</v>
      </c>
      <c r="AF122" s="8"/>
      <c r="AG122" s="8">
        <v>27</v>
      </c>
      <c r="AH122" s="13"/>
      <c r="AI122" s="13"/>
      <c r="AJ122" s="13"/>
      <c r="AK122" s="13"/>
      <c r="AL122" s="13"/>
      <c r="AM122" s="13"/>
      <c r="AN122" s="13"/>
      <c r="AO122" s="13">
        <v>31</v>
      </c>
      <c r="AP122" s="13">
        <v>22</v>
      </c>
      <c r="AQ122" s="13">
        <v>22</v>
      </c>
      <c r="AR122" s="13"/>
      <c r="AS122" s="13"/>
      <c r="AT122" s="13"/>
      <c r="AU122" s="13"/>
      <c r="AV122" s="13"/>
      <c r="AW122" s="13"/>
      <c r="AX122" s="13"/>
      <c r="AY122" s="13"/>
      <c r="AZ122" s="13"/>
      <c r="BA122" s="13"/>
      <c r="BB122" s="13"/>
      <c r="BC122" s="13"/>
      <c r="BD122" s="13"/>
      <c r="BE122" s="13"/>
      <c r="BF122" s="13"/>
      <c r="BG122" s="13"/>
      <c r="BH122" s="13"/>
      <c r="BI122" s="13"/>
      <c r="BJ122" s="13"/>
      <c r="BK122" s="13"/>
      <c r="BL122" s="13"/>
      <c r="BM122" s="13"/>
      <c r="BN122" s="13"/>
      <c r="BO122" s="13"/>
      <c r="BP122" s="13"/>
      <c r="BQ122" s="13"/>
      <c r="BR122" s="13"/>
    </row>
    <row r="123" spans="1:70" s="9" customFormat="1" ht="20.25" customHeight="1" x14ac:dyDescent="0.2">
      <c r="A123" s="7" t="s">
        <v>356</v>
      </c>
      <c r="B123" s="10" t="s">
        <v>592</v>
      </c>
      <c r="C123" s="7" t="s">
        <v>573</v>
      </c>
      <c r="D123" s="7" t="s">
        <v>434</v>
      </c>
      <c r="E123" s="7" t="s">
        <v>23</v>
      </c>
      <c r="F123" s="7" t="s">
        <v>435</v>
      </c>
      <c r="G123" s="7" t="s">
        <v>365</v>
      </c>
      <c r="H123" s="8">
        <v>21</v>
      </c>
      <c r="I123" s="8">
        <v>419</v>
      </c>
      <c r="J123" s="8"/>
      <c r="K123" s="8"/>
      <c r="L123" s="8"/>
      <c r="M123" s="8"/>
      <c r="N123" s="8">
        <v>80</v>
      </c>
      <c r="O123" s="8">
        <v>21</v>
      </c>
      <c r="P123" s="8"/>
      <c r="Q123" s="8">
        <v>237</v>
      </c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13">
        <v>21</v>
      </c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  <c r="BJ123" s="13"/>
      <c r="BK123" s="13"/>
      <c r="BL123" s="13"/>
      <c r="BM123" s="13"/>
      <c r="BN123" s="13"/>
      <c r="BO123" s="13"/>
      <c r="BP123" s="13"/>
      <c r="BQ123" s="13"/>
      <c r="BR123" s="13"/>
    </row>
    <row r="124" spans="1:70" s="9" customFormat="1" ht="20.25" customHeight="1" x14ac:dyDescent="0.2">
      <c r="A124" s="7" t="s">
        <v>356</v>
      </c>
      <c r="B124" s="10" t="s">
        <v>592</v>
      </c>
      <c r="C124" s="7" t="s">
        <v>573</v>
      </c>
      <c r="D124" s="7" t="s">
        <v>440</v>
      </c>
      <c r="E124" s="7" t="s">
        <v>331</v>
      </c>
      <c r="F124" s="7" t="s">
        <v>441</v>
      </c>
      <c r="G124" s="7" t="s">
        <v>365</v>
      </c>
      <c r="H124" s="8"/>
      <c r="I124" s="8">
        <v>95</v>
      </c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  <c r="BJ124" s="13"/>
      <c r="BK124" s="13"/>
      <c r="BL124" s="13"/>
      <c r="BM124" s="13"/>
      <c r="BN124" s="13"/>
      <c r="BO124" s="13"/>
      <c r="BP124" s="13"/>
      <c r="BQ124" s="13"/>
      <c r="BR124" s="13"/>
    </row>
    <row r="125" spans="1:70" s="9" customFormat="1" ht="20.25" customHeight="1" x14ac:dyDescent="0.2">
      <c r="A125" s="7" t="s">
        <v>356</v>
      </c>
      <c r="B125" s="10" t="s">
        <v>592</v>
      </c>
      <c r="C125" s="7" t="s">
        <v>573</v>
      </c>
      <c r="D125" s="7" t="s">
        <v>487</v>
      </c>
      <c r="E125" s="7" t="s">
        <v>23</v>
      </c>
      <c r="F125" s="7" t="s">
        <v>488</v>
      </c>
      <c r="G125" s="7" t="s">
        <v>411</v>
      </c>
      <c r="H125" s="8">
        <v>23</v>
      </c>
      <c r="I125" s="8">
        <v>559</v>
      </c>
      <c r="J125" s="8"/>
      <c r="K125" s="8"/>
      <c r="L125" s="8"/>
      <c r="M125" s="8"/>
      <c r="N125" s="8">
        <v>62</v>
      </c>
      <c r="O125" s="8">
        <v>23</v>
      </c>
      <c r="P125" s="8"/>
      <c r="Q125" s="8">
        <v>312</v>
      </c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  <c r="AZ125" s="13"/>
      <c r="BA125" s="13"/>
      <c r="BB125" s="13"/>
      <c r="BC125" s="13"/>
      <c r="BD125" s="13"/>
      <c r="BE125" s="13"/>
      <c r="BF125" s="13"/>
      <c r="BG125" s="13"/>
      <c r="BH125" s="13"/>
      <c r="BI125" s="13"/>
      <c r="BJ125" s="13"/>
      <c r="BK125" s="13"/>
      <c r="BL125" s="13"/>
      <c r="BM125" s="13"/>
      <c r="BN125" s="13"/>
      <c r="BO125" s="13"/>
      <c r="BP125" s="13"/>
      <c r="BQ125" s="13"/>
      <c r="BR125" s="13"/>
    </row>
    <row r="126" spans="1:70" s="9" customFormat="1" ht="20.25" customHeight="1" x14ac:dyDescent="0.2">
      <c r="A126" s="7" t="s">
        <v>356</v>
      </c>
      <c r="B126" s="10" t="s">
        <v>592</v>
      </c>
      <c r="C126" s="7" t="s">
        <v>573</v>
      </c>
      <c r="D126" s="7" t="s">
        <v>491</v>
      </c>
      <c r="E126" s="7" t="s">
        <v>23</v>
      </c>
      <c r="F126" s="7" t="s">
        <v>50</v>
      </c>
      <c r="G126" s="7" t="s">
        <v>492</v>
      </c>
      <c r="H126" s="8">
        <v>29</v>
      </c>
      <c r="I126" s="8">
        <v>580</v>
      </c>
      <c r="J126" s="8"/>
      <c r="K126" s="8"/>
      <c r="L126" s="8"/>
      <c r="M126" s="8"/>
      <c r="N126" s="8">
        <v>72</v>
      </c>
      <c r="O126" s="8">
        <v>29</v>
      </c>
      <c r="P126" s="8"/>
      <c r="Q126" s="8">
        <v>345</v>
      </c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13">
        <v>29</v>
      </c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  <c r="AZ126" s="13"/>
      <c r="BA126" s="13"/>
      <c r="BB126" s="13"/>
      <c r="BC126" s="13"/>
      <c r="BD126" s="13"/>
      <c r="BE126" s="13"/>
      <c r="BF126" s="13"/>
      <c r="BG126" s="13"/>
      <c r="BH126" s="13"/>
      <c r="BI126" s="13"/>
      <c r="BJ126" s="13"/>
      <c r="BK126" s="13"/>
      <c r="BL126" s="13"/>
      <c r="BM126" s="13"/>
      <c r="BN126" s="13"/>
      <c r="BO126" s="13"/>
      <c r="BP126" s="13"/>
      <c r="BQ126" s="13"/>
      <c r="BR126" s="13"/>
    </row>
    <row r="127" spans="1:70" s="9" customFormat="1" ht="20.25" customHeight="1" x14ac:dyDescent="0.2">
      <c r="A127" s="7" t="s">
        <v>356</v>
      </c>
      <c r="B127" s="10" t="s">
        <v>592</v>
      </c>
      <c r="C127" s="7" t="s">
        <v>573</v>
      </c>
      <c r="D127" s="7" t="s">
        <v>497</v>
      </c>
      <c r="E127" s="7" t="s">
        <v>23</v>
      </c>
      <c r="F127" s="7" t="s">
        <v>498</v>
      </c>
      <c r="G127" s="7" t="s">
        <v>432</v>
      </c>
      <c r="H127" s="8"/>
      <c r="I127" s="8">
        <v>453</v>
      </c>
      <c r="J127" s="8"/>
      <c r="K127" s="8"/>
      <c r="L127" s="8"/>
      <c r="M127" s="8"/>
      <c r="N127" s="8"/>
      <c r="O127" s="8"/>
      <c r="P127" s="8"/>
      <c r="Q127" s="8">
        <v>291</v>
      </c>
      <c r="R127" s="8"/>
      <c r="S127" s="8"/>
      <c r="T127" s="8"/>
      <c r="U127" s="8">
        <v>1</v>
      </c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  <c r="BJ127" s="13"/>
      <c r="BK127" s="13"/>
      <c r="BL127" s="13"/>
      <c r="BM127" s="13"/>
      <c r="BN127" s="13"/>
      <c r="BO127" s="13"/>
      <c r="BP127" s="13"/>
      <c r="BQ127" s="13"/>
      <c r="BR127" s="13"/>
    </row>
    <row r="128" spans="1:70" s="9" customFormat="1" ht="20.25" customHeight="1" x14ac:dyDescent="0.2">
      <c r="A128" s="7" t="s">
        <v>356</v>
      </c>
      <c r="B128" s="10" t="s">
        <v>592</v>
      </c>
      <c r="C128" s="7" t="s">
        <v>573</v>
      </c>
      <c r="D128" s="7" t="s">
        <v>512</v>
      </c>
      <c r="E128" s="7" t="s">
        <v>23</v>
      </c>
      <c r="F128" s="7" t="s">
        <v>513</v>
      </c>
      <c r="G128" s="7" t="s">
        <v>514</v>
      </c>
      <c r="H128" s="8"/>
      <c r="I128" s="8">
        <v>479</v>
      </c>
      <c r="J128" s="8"/>
      <c r="K128" s="8"/>
      <c r="L128" s="8"/>
      <c r="M128" s="8"/>
      <c r="N128" s="8">
        <v>14</v>
      </c>
      <c r="O128" s="8"/>
      <c r="P128" s="8"/>
      <c r="Q128" s="8">
        <v>211</v>
      </c>
      <c r="R128" s="8">
        <v>70</v>
      </c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  <c r="BJ128" s="13"/>
      <c r="BK128" s="13"/>
      <c r="BL128" s="13"/>
      <c r="BM128" s="13"/>
      <c r="BN128" s="13"/>
      <c r="BO128" s="13"/>
      <c r="BP128" s="13"/>
      <c r="BQ128" s="13"/>
      <c r="BR128" s="13"/>
    </row>
    <row r="129" spans="1:70" s="9" customFormat="1" ht="20.25" customHeight="1" x14ac:dyDescent="0.2">
      <c r="A129" s="7" t="s">
        <v>356</v>
      </c>
      <c r="B129" s="10" t="s">
        <v>592</v>
      </c>
      <c r="C129" s="7" t="s">
        <v>573</v>
      </c>
      <c r="D129" s="7" t="s">
        <v>515</v>
      </c>
      <c r="E129" s="7" t="s">
        <v>23</v>
      </c>
      <c r="F129" s="7" t="s">
        <v>516</v>
      </c>
      <c r="G129" s="7" t="s">
        <v>517</v>
      </c>
      <c r="H129" s="8"/>
      <c r="I129" s="8">
        <v>405</v>
      </c>
      <c r="J129" s="8"/>
      <c r="K129" s="8"/>
      <c r="L129" s="8"/>
      <c r="M129" s="8"/>
      <c r="N129" s="8">
        <v>80</v>
      </c>
      <c r="O129" s="8"/>
      <c r="P129" s="8"/>
      <c r="Q129" s="8">
        <v>200</v>
      </c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  <c r="BJ129" s="13"/>
      <c r="BK129" s="13"/>
      <c r="BL129" s="13"/>
      <c r="BM129" s="13"/>
      <c r="BN129" s="13"/>
      <c r="BO129" s="13"/>
      <c r="BP129" s="13"/>
      <c r="BQ129" s="13"/>
      <c r="BR129" s="13"/>
    </row>
    <row r="130" spans="1:70" s="9" customFormat="1" ht="20.25" customHeight="1" x14ac:dyDescent="0.2">
      <c r="A130" s="7" t="s">
        <v>356</v>
      </c>
      <c r="B130" s="10" t="s">
        <v>592</v>
      </c>
      <c r="C130" s="7" t="s">
        <v>573</v>
      </c>
      <c r="D130" s="7" t="s">
        <v>518</v>
      </c>
      <c r="E130" s="7" t="s">
        <v>23</v>
      </c>
      <c r="F130" s="7" t="s">
        <v>519</v>
      </c>
      <c r="G130" s="7" t="s">
        <v>432</v>
      </c>
      <c r="H130" s="8"/>
      <c r="I130" s="8">
        <v>442</v>
      </c>
      <c r="J130" s="8"/>
      <c r="K130" s="8"/>
      <c r="L130" s="8"/>
      <c r="M130" s="8"/>
      <c r="N130" s="8">
        <v>41</v>
      </c>
      <c r="O130" s="8"/>
      <c r="P130" s="8"/>
      <c r="Q130" s="8">
        <v>283</v>
      </c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  <c r="BJ130" s="13"/>
      <c r="BK130" s="13"/>
      <c r="BL130" s="13"/>
      <c r="BM130" s="13"/>
      <c r="BN130" s="13"/>
      <c r="BO130" s="13"/>
      <c r="BP130" s="13"/>
      <c r="BQ130" s="13"/>
      <c r="BR130" s="13"/>
    </row>
    <row r="131" spans="1:70" s="9" customFormat="1" ht="20.25" customHeight="1" x14ac:dyDescent="0.2">
      <c r="A131" s="7" t="s">
        <v>356</v>
      </c>
      <c r="B131" s="10" t="s">
        <v>592</v>
      </c>
      <c r="C131" s="7" t="s">
        <v>573</v>
      </c>
      <c r="D131" s="7" t="s">
        <v>540</v>
      </c>
      <c r="E131" s="7" t="s">
        <v>599</v>
      </c>
      <c r="F131" s="7" t="s">
        <v>541</v>
      </c>
      <c r="G131" s="7" t="s">
        <v>365</v>
      </c>
      <c r="H131" s="8"/>
      <c r="I131" s="8">
        <v>629</v>
      </c>
      <c r="J131" s="8"/>
      <c r="K131" s="8"/>
      <c r="L131" s="8"/>
      <c r="M131" s="8"/>
      <c r="N131" s="8">
        <v>130</v>
      </c>
      <c r="O131" s="8"/>
      <c r="P131" s="8"/>
      <c r="Q131" s="8">
        <v>402</v>
      </c>
      <c r="R131" s="8">
        <v>97</v>
      </c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13"/>
      <c r="AI131" s="13"/>
      <c r="AJ131" s="13"/>
      <c r="AK131" s="13"/>
      <c r="AL131" s="13"/>
      <c r="AM131" s="13"/>
      <c r="AN131" s="13"/>
      <c r="AO131" s="13">
        <v>18</v>
      </c>
      <c r="AP131" s="13">
        <v>13</v>
      </c>
      <c r="AQ131" s="13">
        <v>15</v>
      </c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  <c r="BM131" s="13"/>
      <c r="BN131" s="13"/>
      <c r="BO131" s="13"/>
      <c r="BP131" s="13"/>
      <c r="BQ131" s="13"/>
      <c r="BR131" s="13"/>
    </row>
    <row r="132" spans="1:70" s="9" customFormat="1" ht="20.25" customHeight="1" x14ac:dyDescent="0.2">
      <c r="A132" s="7" t="s">
        <v>356</v>
      </c>
      <c r="B132" s="10" t="s">
        <v>372</v>
      </c>
      <c r="C132" s="7" t="s">
        <v>582</v>
      </c>
      <c r="D132" s="7" t="s">
        <v>448</v>
      </c>
      <c r="E132" s="7" t="s">
        <v>82</v>
      </c>
      <c r="F132" s="7" t="s">
        <v>594</v>
      </c>
      <c r="G132" s="7" t="s">
        <v>449</v>
      </c>
      <c r="H132" s="8"/>
      <c r="I132" s="8">
        <v>62</v>
      </c>
      <c r="J132" s="8"/>
      <c r="K132" s="8"/>
      <c r="L132" s="8"/>
      <c r="M132" s="8"/>
      <c r="N132" s="8">
        <v>2</v>
      </c>
      <c r="O132" s="8"/>
      <c r="P132" s="8"/>
      <c r="Q132" s="8">
        <v>53</v>
      </c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  <c r="BJ132" s="13"/>
      <c r="BK132" s="13"/>
      <c r="BL132" s="13"/>
      <c r="BM132" s="13"/>
      <c r="BN132" s="13"/>
      <c r="BO132" s="13"/>
      <c r="BP132" s="13"/>
      <c r="BQ132" s="13"/>
      <c r="BR132" s="13"/>
    </row>
    <row r="133" spans="1:70" s="9" customFormat="1" ht="20.25" customHeight="1" x14ac:dyDescent="0.2">
      <c r="A133" s="7" t="s">
        <v>356</v>
      </c>
      <c r="B133" s="10" t="s">
        <v>372</v>
      </c>
      <c r="C133" s="7" t="s">
        <v>582</v>
      </c>
      <c r="D133" s="7" t="s">
        <v>450</v>
      </c>
      <c r="E133" s="7" t="s">
        <v>76</v>
      </c>
      <c r="F133" s="7" t="s">
        <v>451</v>
      </c>
      <c r="G133" s="7" t="s">
        <v>372</v>
      </c>
      <c r="H133" s="8"/>
      <c r="I133" s="8">
        <v>230</v>
      </c>
      <c r="J133" s="8"/>
      <c r="K133" s="8"/>
      <c r="L133" s="8"/>
      <c r="M133" s="8"/>
      <c r="N133" s="8">
        <v>61</v>
      </c>
      <c r="O133" s="8"/>
      <c r="P133" s="8"/>
      <c r="Q133" s="8">
        <v>168</v>
      </c>
      <c r="R133" s="8"/>
      <c r="S133" s="8"/>
      <c r="T133" s="8"/>
      <c r="U133" s="8">
        <v>1</v>
      </c>
      <c r="V133" s="8"/>
      <c r="W133" s="8"/>
      <c r="X133" s="8"/>
      <c r="Y133" s="8">
        <v>2</v>
      </c>
      <c r="Z133" s="8"/>
      <c r="AA133" s="8"/>
      <c r="AB133" s="8"/>
      <c r="AC133" s="8"/>
      <c r="AD133" s="8">
        <v>26</v>
      </c>
      <c r="AE133" s="8"/>
      <c r="AF133" s="8">
        <v>16</v>
      </c>
      <c r="AG133" s="8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>
        <v>26</v>
      </c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  <c r="BJ133" s="13"/>
      <c r="BK133" s="13"/>
      <c r="BL133" s="13"/>
      <c r="BM133" s="13"/>
      <c r="BN133" s="13"/>
      <c r="BO133" s="13"/>
      <c r="BP133" s="13"/>
      <c r="BQ133" s="13"/>
      <c r="BR133" s="13"/>
    </row>
    <row r="134" spans="1:70" s="9" customFormat="1" ht="20.25" customHeight="1" x14ac:dyDescent="0.2">
      <c r="A134" s="7" t="s">
        <v>356</v>
      </c>
      <c r="B134" s="10" t="s">
        <v>372</v>
      </c>
      <c r="C134" s="7" t="s">
        <v>582</v>
      </c>
      <c r="D134" s="7" t="s">
        <v>466</v>
      </c>
      <c r="E134" s="7" t="s">
        <v>89</v>
      </c>
      <c r="F134" s="7" t="s">
        <v>467</v>
      </c>
      <c r="G134" s="7" t="s">
        <v>372</v>
      </c>
      <c r="H134" s="8"/>
      <c r="I134" s="8">
        <v>170</v>
      </c>
      <c r="J134" s="8"/>
      <c r="K134" s="8"/>
      <c r="L134" s="8"/>
      <c r="M134" s="8"/>
      <c r="N134" s="8"/>
      <c r="O134" s="8"/>
      <c r="P134" s="8"/>
      <c r="Q134" s="8">
        <v>73</v>
      </c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8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  <c r="AW134" s="13"/>
      <c r="AX134" s="13"/>
      <c r="AY134" s="13"/>
      <c r="AZ134" s="13"/>
      <c r="BA134" s="13"/>
      <c r="BB134" s="13"/>
      <c r="BC134" s="13"/>
      <c r="BD134" s="13"/>
      <c r="BE134" s="13"/>
      <c r="BF134" s="13"/>
      <c r="BG134" s="13"/>
      <c r="BH134" s="13"/>
      <c r="BI134" s="13"/>
      <c r="BJ134" s="13"/>
      <c r="BK134" s="13"/>
      <c r="BL134" s="13"/>
      <c r="BM134" s="13"/>
      <c r="BN134" s="13"/>
      <c r="BO134" s="13"/>
      <c r="BP134" s="13"/>
      <c r="BQ134" s="13"/>
      <c r="BR134" s="13"/>
    </row>
    <row r="135" spans="1:70" s="9" customFormat="1" ht="20.25" customHeight="1" x14ac:dyDescent="0.2">
      <c r="A135" s="7" t="s">
        <v>356</v>
      </c>
      <c r="B135" s="10" t="s">
        <v>372</v>
      </c>
      <c r="C135" s="7" t="s">
        <v>582</v>
      </c>
      <c r="D135" s="7" t="s">
        <v>469</v>
      </c>
      <c r="E135" s="7" t="s">
        <v>82</v>
      </c>
      <c r="F135" s="7" t="s">
        <v>451</v>
      </c>
      <c r="G135" s="7" t="s">
        <v>372</v>
      </c>
      <c r="H135" s="8"/>
      <c r="I135" s="8">
        <v>530</v>
      </c>
      <c r="J135" s="8"/>
      <c r="K135" s="8"/>
      <c r="L135" s="8"/>
      <c r="M135" s="8"/>
      <c r="N135" s="8">
        <v>84</v>
      </c>
      <c r="O135" s="8"/>
      <c r="P135" s="8"/>
      <c r="Q135" s="8">
        <v>302</v>
      </c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13"/>
      <c r="AI135" s="13"/>
      <c r="AJ135" s="13"/>
      <c r="AK135" s="13"/>
      <c r="AL135" s="13"/>
      <c r="AM135" s="13"/>
      <c r="AN135" s="13">
        <v>224</v>
      </c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  <c r="AZ135" s="13"/>
      <c r="BA135" s="13"/>
      <c r="BB135" s="13"/>
      <c r="BC135" s="13"/>
      <c r="BD135" s="13"/>
      <c r="BE135" s="13"/>
      <c r="BF135" s="13"/>
      <c r="BG135" s="13"/>
      <c r="BH135" s="13"/>
      <c r="BI135" s="13"/>
      <c r="BJ135" s="13"/>
      <c r="BK135" s="13"/>
      <c r="BL135" s="13"/>
      <c r="BM135" s="13"/>
      <c r="BN135" s="13"/>
      <c r="BO135" s="13"/>
      <c r="BP135" s="13"/>
      <c r="BQ135" s="13"/>
      <c r="BR135" s="13"/>
    </row>
    <row r="136" spans="1:70" s="9" customFormat="1" ht="20.25" customHeight="1" x14ac:dyDescent="0.2">
      <c r="A136" s="7" t="s">
        <v>356</v>
      </c>
      <c r="B136" s="10" t="s">
        <v>372</v>
      </c>
      <c r="C136" s="7" t="s">
        <v>582</v>
      </c>
      <c r="D136" s="7" t="s">
        <v>473</v>
      </c>
      <c r="E136" s="7" t="s">
        <v>82</v>
      </c>
      <c r="F136" s="7" t="s">
        <v>474</v>
      </c>
      <c r="G136" s="7" t="s">
        <v>380</v>
      </c>
      <c r="H136" s="8"/>
      <c r="I136" s="8">
        <v>180</v>
      </c>
      <c r="J136" s="8"/>
      <c r="K136" s="8"/>
      <c r="L136" s="8"/>
      <c r="M136" s="8"/>
      <c r="N136" s="8">
        <v>31</v>
      </c>
      <c r="O136" s="8"/>
      <c r="P136" s="8"/>
      <c r="Q136" s="8">
        <v>101</v>
      </c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  <c r="AW136" s="13"/>
      <c r="AX136" s="13"/>
      <c r="AY136" s="13"/>
      <c r="AZ136" s="13"/>
      <c r="BA136" s="13"/>
      <c r="BB136" s="13"/>
      <c r="BC136" s="13"/>
      <c r="BD136" s="13"/>
      <c r="BE136" s="13"/>
      <c r="BF136" s="13"/>
      <c r="BG136" s="13"/>
      <c r="BH136" s="13"/>
      <c r="BI136" s="13"/>
      <c r="BJ136" s="13"/>
      <c r="BK136" s="13"/>
      <c r="BL136" s="13"/>
      <c r="BM136" s="13"/>
      <c r="BN136" s="13"/>
      <c r="BO136" s="13"/>
      <c r="BP136" s="13"/>
      <c r="BQ136" s="13"/>
      <c r="BR136" s="13"/>
    </row>
    <row r="137" spans="1:70" s="9" customFormat="1" ht="20.25" customHeight="1" x14ac:dyDescent="0.2">
      <c r="A137" s="7" t="s">
        <v>356</v>
      </c>
      <c r="B137" s="10" t="s">
        <v>372</v>
      </c>
      <c r="C137" s="7" t="s">
        <v>573</v>
      </c>
      <c r="D137" s="7" t="s">
        <v>357</v>
      </c>
      <c r="E137" s="7" t="s">
        <v>23</v>
      </c>
      <c r="F137" s="7" t="s">
        <v>358</v>
      </c>
      <c r="G137" s="7" t="s">
        <v>359</v>
      </c>
      <c r="H137" s="8"/>
      <c r="I137" s="8">
        <v>267</v>
      </c>
      <c r="J137" s="8"/>
      <c r="K137" s="8"/>
      <c r="L137" s="8"/>
      <c r="M137" s="8"/>
      <c r="N137" s="8"/>
      <c r="O137" s="8"/>
      <c r="P137" s="8"/>
      <c r="Q137" s="8">
        <v>202</v>
      </c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  <c r="AU137" s="13"/>
      <c r="AV137" s="13"/>
      <c r="AW137" s="13"/>
      <c r="AX137" s="13"/>
      <c r="AY137" s="13"/>
      <c r="AZ137" s="13"/>
      <c r="BA137" s="13"/>
      <c r="BB137" s="13"/>
      <c r="BC137" s="13"/>
      <c r="BD137" s="13"/>
      <c r="BE137" s="13"/>
      <c r="BF137" s="13"/>
      <c r="BG137" s="13"/>
      <c r="BH137" s="13"/>
      <c r="BI137" s="13"/>
      <c r="BJ137" s="13"/>
      <c r="BK137" s="13"/>
      <c r="BL137" s="13"/>
      <c r="BM137" s="13"/>
      <c r="BN137" s="13"/>
      <c r="BO137" s="13"/>
      <c r="BP137" s="13"/>
      <c r="BQ137" s="13"/>
      <c r="BR137" s="13"/>
    </row>
    <row r="138" spans="1:70" s="9" customFormat="1" ht="20.25" customHeight="1" x14ac:dyDescent="0.2">
      <c r="A138" s="7" t="s">
        <v>356</v>
      </c>
      <c r="B138" s="10" t="s">
        <v>372</v>
      </c>
      <c r="C138" s="7" t="s">
        <v>573</v>
      </c>
      <c r="D138" s="7" t="s">
        <v>360</v>
      </c>
      <c r="E138" s="7" t="s">
        <v>23</v>
      </c>
      <c r="F138" s="7" t="s">
        <v>361</v>
      </c>
      <c r="G138" s="7" t="s">
        <v>362</v>
      </c>
      <c r="H138" s="8"/>
      <c r="I138" s="8">
        <v>346</v>
      </c>
      <c r="J138" s="8"/>
      <c r="K138" s="8"/>
      <c r="L138" s="8"/>
      <c r="M138" s="8"/>
      <c r="N138" s="8">
        <v>24</v>
      </c>
      <c r="O138" s="8"/>
      <c r="P138" s="8"/>
      <c r="Q138" s="8">
        <v>239</v>
      </c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  <c r="AU138" s="13"/>
      <c r="AV138" s="13"/>
      <c r="AW138" s="13"/>
      <c r="AX138" s="13"/>
      <c r="AY138" s="13"/>
      <c r="AZ138" s="13"/>
      <c r="BA138" s="13"/>
      <c r="BB138" s="13"/>
      <c r="BC138" s="13"/>
      <c r="BD138" s="13"/>
      <c r="BE138" s="13"/>
      <c r="BF138" s="13"/>
      <c r="BG138" s="13"/>
      <c r="BH138" s="13"/>
      <c r="BI138" s="13"/>
      <c r="BJ138" s="13"/>
      <c r="BK138" s="13"/>
      <c r="BL138" s="13"/>
      <c r="BM138" s="13"/>
      <c r="BN138" s="13"/>
      <c r="BO138" s="13"/>
      <c r="BP138" s="13"/>
      <c r="BQ138" s="13"/>
      <c r="BR138" s="13"/>
    </row>
    <row r="139" spans="1:70" s="9" customFormat="1" ht="20.25" customHeight="1" x14ac:dyDescent="0.2">
      <c r="A139" s="7" t="s">
        <v>356</v>
      </c>
      <c r="B139" s="10" t="s">
        <v>372</v>
      </c>
      <c r="C139" s="7" t="s">
        <v>573</v>
      </c>
      <c r="D139" s="7" t="s">
        <v>373</v>
      </c>
      <c r="E139" s="7" t="s">
        <v>23</v>
      </c>
      <c r="F139" s="7" t="s">
        <v>374</v>
      </c>
      <c r="G139" s="7" t="s">
        <v>372</v>
      </c>
      <c r="H139" s="8"/>
      <c r="I139" s="8">
        <v>481</v>
      </c>
      <c r="J139" s="8"/>
      <c r="K139" s="8"/>
      <c r="L139" s="8"/>
      <c r="M139" s="8"/>
      <c r="N139" s="8">
        <v>52</v>
      </c>
      <c r="O139" s="8"/>
      <c r="P139" s="8"/>
      <c r="Q139" s="8">
        <v>299</v>
      </c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  <c r="AW139" s="13"/>
      <c r="AX139" s="13"/>
      <c r="AY139" s="13"/>
      <c r="AZ139" s="13"/>
      <c r="BA139" s="13"/>
      <c r="BB139" s="13"/>
      <c r="BC139" s="13"/>
      <c r="BD139" s="13"/>
      <c r="BE139" s="13"/>
      <c r="BF139" s="13"/>
      <c r="BG139" s="13"/>
      <c r="BH139" s="13"/>
      <c r="BI139" s="13"/>
      <c r="BJ139" s="13"/>
      <c r="BK139" s="13"/>
      <c r="BL139" s="13"/>
      <c r="BM139" s="13"/>
      <c r="BN139" s="13"/>
      <c r="BO139" s="13"/>
      <c r="BP139" s="13"/>
      <c r="BQ139" s="13"/>
      <c r="BR139" s="13"/>
    </row>
    <row r="140" spans="1:70" s="9" customFormat="1" ht="20.25" customHeight="1" x14ac:dyDescent="0.2">
      <c r="A140" s="7" t="s">
        <v>356</v>
      </c>
      <c r="B140" s="10" t="s">
        <v>372</v>
      </c>
      <c r="C140" s="7" t="s">
        <v>573</v>
      </c>
      <c r="D140" s="7" t="s">
        <v>375</v>
      </c>
      <c r="E140" s="7" t="s">
        <v>23</v>
      </c>
      <c r="F140" s="7" t="s">
        <v>376</v>
      </c>
      <c r="G140" s="7" t="s">
        <v>377</v>
      </c>
      <c r="H140" s="8">
        <v>20</v>
      </c>
      <c r="I140" s="8">
        <v>274</v>
      </c>
      <c r="J140" s="8"/>
      <c r="K140" s="8"/>
      <c r="L140" s="8"/>
      <c r="M140" s="8"/>
      <c r="N140" s="8">
        <v>169</v>
      </c>
      <c r="O140" s="8">
        <v>20</v>
      </c>
      <c r="P140" s="8"/>
      <c r="Q140" s="8"/>
      <c r="R140" s="8"/>
      <c r="S140" s="8"/>
      <c r="T140" s="8"/>
      <c r="U140" s="8">
        <v>1</v>
      </c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  <c r="AW140" s="13"/>
      <c r="AX140" s="13"/>
      <c r="AY140" s="13"/>
      <c r="AZ140" s="13"/>
      <c r="BA140" s="13"/>
      <c r="BB140" s="13"/>
      <c r="BC140" s="13"/>
      <c r="BD140" s="13"/>
      <c r="BE140" s="13"/>
      <c r="BF140" s="13"/>
      <c r="BG140" s="13"/>
      <c r="BH140" s="13"/>
      <c r="BI140" s="13"/>
      <c r="BJ140" s="13"/>
      <c r="BK140" s="13"/>
      <c r="BL140" s="13"/>
      <c r="BM140" s="13"/>
      <c r="BN140" s="13"/>
      <c r="BO140" s="13"/>
      <c r="BP140" s="13"/>
      <c r="BQ140" s="13"/>
      <c r="BR140" s="13"/>
    </row>
    <row r="141" spans="1:70" s="9" customFormat="1" ht="20.25" customHeight="1" x14ac:dyDescent="0.2">
      <c r="A141" s="7" t="s">
        <v>356</v>
      </c>
      <c r="B141" s="10" t="s">
        <v>372</v>
      </c>
      <c r="C141" s="7" t="s">
        <v>573</v>
      </c>
      <c r="D141" s="7" t="s">
        <v>378</v>
      </c>
      <c r="E141" s="7" t="s">
        <v>23</v>
      </c>
      <c r="F141" s="7" t="s">
        <v>379</v>
      </c>
      <c r="G141" s="7" t="s">
        <v>380</v>
      </c>
      <c r="H141" s="8">
        <v>17</v>
      </c>
      <c r="I141" s="8">
        <v>274</v>
      </c>
      <c r="J141" s="8"/>
      <c r="K141" s="8"/>
      <c r="L141" s="8"/>
      <c r="M141" s="8"/>
      <c r="N141" s="8">
        <v>41</v>
      </c>
      <c r="O141" s="8">
        <v>17</v>
      </c>
      <c r="P141" s="8"/>
      <c r="Q141" s="8">
        <v>154</v>
      </c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13">
        <v>17</v>
      </c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  <c r="AU141" s="13"/>
      <c r="AV141" s="13"/>
      <c r="AW141" s="13"/>
      <c r="AX141" s="13"/>
      <c r="AY141" s="13"/>
      <c r="AZ141" s="13"/>
      <c r="BA141" s="13"/>
      <c r="BB141" s="13"/>
      <c r="BC141" s="13"/>
      <c r="BD141" s="13"/>
      <c r="BE141" s="13"/>
      <c r="BF141" s="13"/>
      <c r="BG141" s="13"/>
      <c r="BH141" s="13"/>
      <c r="BI141" s="13"/>
      <c r="BJ141" s="13"/>
      <c r="BK141" s="13"/>
      <c r="BL141" s="13"/>
      <c r="BM141" s="13"/>
      <c r="BN141" s="13"/>
      <c r="BO141" s="13"/>
      <c r="BP141" s="13"/>
      <c r="BQ141" s="13"/>
      <c r="BR141" s="13"/>
    </row>
    <row r="142" spans="1:70" s="9" customFormat="1" ht="20.25" customHeight="1" x14ac:dyDescent="0.2">
      <c r="A142" s="7" t="s">
        <v>356</v>
      </c>
      <c r="B142" s="10" t="s">
        <v>372</v>
      </c>
      <c r="C142" s="7" t="s">
        <v>573</v>
      </c>
      <c r="D142" s="7" t="s">
        <v>381</v>
      </c>
      <c r="E142" s="7" t="s">
        <v>23</v>
      </c>
      <c r="F142" s="7" t="s">
        <v>553</v>
      </c>
      <c r="G142" s="7" t="s">
        <v>382</v>
      </c>
      <c r="H142" s="8"/>
      <c r="I142" s="8">
        <v>170</v>
      </c>
      <c r="J142" s="8"/>
      <c r="K142" s="8"/>
      <c r="L142" s="8"/>
      <c r="M142" s="8"/>
      <c r="N142" s="8">
        <v>130</v>
      </c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  <c r="AW142" s="13"/>
      <c r="AX142" s="13"/>
      <c r="AY142" s="13"/>
      <c r="AZ142" s="13"/>
      <c r="BA142" s="13"/>
      <c r="BB142" s="13"/>
      <c r="BC142" s="13"/>
      <c r="BD142" s="13"/>
      <c r="BE142" s="13"/>
      <c r="BF142" s="13"/>
      <c r="BG142" s="13"/>
      <c r="BH142" s="13"/>
      <c r="BI142" s="13"/>
      <c r="BJ142" s="13"/>
      <c r="BK142" s="13"/>
      <c r="BL142" s="13"/>
      <c r="BM142" s="13"/>
      <c r="BN142" s="13"/>
      <c r="BO142" s="13"/>
      <c r="BP142" s="13"/>
      <c r="BQ142" s="13"/>
      <c r="BR142" s="13"/>
    </row>
    <row r="143" spans="1:70" s="9" customFormat="1" ht="20.25" customHeight="1" x14ac:dyDescent="0.2">
      <c r="A143" s="7" t="s">
        <v>356</v>
      </c>
      <c r="B143" s="10" t="s">
        <v>372</v>
      </c>
      <c r="C143" s="7" t="s">
        <v>573</v>
      </c>
      <c r="D143" s="7" t="s">
        <v>383</v>
      </c>
      <c r="E143" s="7" t="s">
        <v>23</v>
      </c>
      <c r="F143" s="7" t="s">
        <v>384</v>
      </c>
      <c r="G143" s="7" t="s">
        <v>385</v>
      </c>
      <c r="H143" s="8"/>
      <c r="I143" s="8">
        <v>272</v>
      </c>
      <c r="J143" s="8"/>
      <c r="K143" s="8"/>
      <c r="L143" s="8"/>
      <c r="M143" s="8"/>
      <c r="N143" s="8">
        <v>42</v>
      </c>
      <c r="O143" s="8"/>
      <c r="P143" s="8"/>
      <c r="Q143" s="8">
        <v>155</v>
      </c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  <c r="AW143" s="13"/>
      <c r="AX143" s="13"/>
      <c r="AY143" s="13"/>
      <c r="AZ143" s="13"/>
      <c r="BA143" s="13"/>
      <c r="BB143" s="13"/>
      <c r="BC143" s="13"/>
      <c r="BD143" s="13"/>
      <c r="BE143" s="13"/>
      <c r="BF143" s="13"/>
      <c r="BG143" s="13"/>
      <c r="BH143" s="13"/>
      <c r="BI143" s="13"/>
      <c r="BJ143" s="13"/>
      <c r="BK143" s="13"/>
      <c r="BL143" s="13"/>
      <c r="BM143" s="13"/>
      <c r="BN143" s="13"/>
      <c r="BO143" s="13"/>
      <c r="BP143" s="13"/>
      <c r="BQ143" s="13"/>
      <c r="BR143" s="13"/>
    </row>
    <row r="144" spans="1:70" s="9" customFormat="1" ht="20.25" customHeight="1" x14ac:dyDescent="0.2">
      <c r="A144" s="7" t="s">
        <v>356</v>
      </c>
      <c r="B144" s="10" t="s">
        <v>372</v>
      </c>
      <c r="C144" s="7" t="s">
        <v>573</v>
      </c>
      <c r="D144" s="7" t="s">
        <v>418</v>
      </c>
      <c r="E144" s="7" t="s">
        <v>284</v>
      </c>
      <c r="F144" s="7" t="s">
        <v>419</v>
      </c>
      <c r="G144" s="7" t="s">
        <v>420</v>
      </c>
      <c r="H144" s="8">
        <v>16</v>
      </c>
      <c r="I144" s="8">
        <v>742</v>
      </c>
      <c r="J144" s="8"/>
      <c r="K144" s="8"/>
      <c r="L144" s="8"/>
      <c r="M144" s="8"/>
      <c r="N144" s="8">
        <v>151</v>
      </c>
      <c r="O144" s="8">
        <v>15</v>
      </c>
      <c r="P144" s="8"/>
      <c r="Q144" s="8">
        <v>385</v>
      </c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>
        <v>46</v>
      </c>
      <c r="AG144" s="8">
        <v>11</v>
      </c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  <c r="AU144" s="13"/>
      <c r="AV144" s="13"/>
      <c r="AW144" s="13"/>
      <c r="AX144" s="13"/>
      <c r="AY144" s="13"/>
      <c r="AZ144" s="13"/>
      <c r="BA144" s="13"/>
      <c r="BB144" s="13"/>
      <c r="BC144" s="13"/>
      <c r="BD144" s="13"/>
      <c r="BE144" s="13"/>
      <c r="BF144" s="13"/>
      <c r="BG144" s="13"/>
      <c r="BH144" s="13"/>
      <c r="BI144" s="13"/>
      <c r="BJ144" s="13"/>
      <c r="BK144" s="13"/>
      <c r="BL144" s="13"/>
      <c r="BM144" s="13"/>
      <c r="BN144" s="13"/>
      <c r="BO144" s="13"/>
      <c r="BP144" s="13"/>
      <c r="BQ144" s="13"/>
      <c r="BR144" s="13"/>
    </row>
    <row r="145" spans="1:70" s="9" customFormat="1" ht="20.25" customHeight="1" x14ac:dyDescent="0.2">
      <c r="A145" s="7" t="s">
        <v>356</v>
      </c>
      <c r="B145" s="10" t="s">
        <v>372</v>
      </c>
      <c r="C145" s="7" t="s">
        <v>573</v>
      </c>
      <c r="D145" s="7" t="s">
        <v>421</v>
      </c>
      <c r="E145" s="7" t="s">
        <v>23</v>
      </c>
      <c r="F145" s="7" t="s">
        <v>419</v>
      </c>
      <c r="G145" s="7" t="s">
        <v>420</v>
      </c>
      <c r="H145" s="8"/>
      <c r="I145" s="8">
        <v>541</v>
      </c>
      <c r="J145" s="8"/>
      <c r="K145" s="8"/>
      <c r="L145" s="8"/>
      <c r="M145" s="8"/>
      <c r="N145" s="8">
        <v>68</v>
      </c>
      <c r="O145" s="8"/>
      <c r="P145" s="8"/>
      <c r="Q145" s="8">
        <v>274</v>
      </c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  <c r="AU145" s="13"/>
      <c r="AV145" s="13"/>
      <c r="AW145" s="13"/>
      <c r="AX145" s="13"/>
      <c r="AY145" s="13"/>
      <c r="AZ145" s="13"/>
      <c r="BA145" s="13"/>
      <c r="BB145" s="13"/>
      <c r="BC145" s="13"/>
      <c r="BD145" s="13"/>
      <c r="BE145" s="13"/>
      <c r="BF145" s="13"/>
      <c r="BG145" s="13"/>
      <c r="BH145" s="13"/>
      <c r="BI145" s="13"/>
      <c r="BJ145" s="13"/>
      <c r="BK145" s="13"/>
      <c r="BL145" s="13"/>
      <c r="BM145" s="13"/>
      <c r="BN145" s="13"/>
      <c r="BO145" s="13"/>
      <c r="BP145" s="13"/>
      <c r="BQ145" s="13"/>
      <c r="BR145" s="13"/>
    </row>
    <row r="146" spans="1:70" s="9" customFormat="1" ht="20.25" customHeight="1" x14ac:dyDescent="0.2">
      <c r="A146" s="7" t="s">
        <v>356</v>
      </c>
      <c r="B146" s="10" t="s">
        <v>372</v>
      </c>
      <c r="C146" s="7" t="s">
        <v>573</v>
      </c>
      <c r="D146" s="7" t="s">
        <v>424</v>
      </c>
      <c r="E146" s="7" t="s">
        <v>23</v>
      </c>
      <c r="F146" s="7" t="s">
        <v>425</v>
      </c>
      <c r="G146" s="7" t="s">
        <v>426</v>
      </c>
      <c r="H146" s="8">
        <v>29</v>
      </c>
      <c r="I146" s="8">
        <v>339</v>
      </c>
      <c r="J146" s="8"/>
      <c r="K146" s="8"/>
      <c r="L146" s="8"/>
      <c r="M146" s="8"/>
      <c r="N146" s="8">
        <v>245</v>
      </c>
      <c r="O146" s="8">
        <v>29</v>
      </c>
      <c r="P146" s="8"/>
      <c r="Q146" s="8"/>
      <c r="R146" s="8"/>
      <c r="S146" s="8"/>
      <c r="T146" s="8"/>
      <c r="U146" s="8">
        <v>17</v>
      </c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13">
        <v>29</v>
      </c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  <c r="AU146" s="13"/>
      <c r="AV146" s="13"/>
      <c r="AW146" s="13"/>
      <c r="AX146" s="13"/>
      <c r="AY146" s="13"/>
      <c r="AZ146" s="13"/>
      <c r="BA146" s="13"/>
      <c r="BB146" s="13"/>
      <c r="BC146" s="13"/>
      <c r="BD146" s="13"/>
      <c r="BE146" s="13"/>
      <c r="BF146" s="13"/>
      <c r="BG146" s="13"/>
      <c r="BH146" s="13"/>
      <c r="BI146" s="13"/>
      <c r="BJ146" s="13"/>
      <c r="BK146" s="13"/>
      <c r="BL146" s="13"/>
      <c r="BM146" s="13"/>
      <c r="BN146" s="13"/>
      <c r="BO146" s="13"/>
      <c r="BP146" s="13"/>
      <c r="BQ146" s="13"/>
      <c r="BR146" s="13"/>
    </row>
    <row r="147" spans="1:70" s="9" customFormat="1" ht="20.25" customHeight="1" x14ac:dyDescent="0.2">
      <c r="A147" s="7" t="s">
        <v>356</v>
      </c>
      <c r="B147" s="10" t="s">
        <v>372</v>
      </c>
      <c r="C147" s="7" t="s">
        <v>573</v>
      </c>
      <c r="D147" s="7" t="s">
        <v>433</v>
      </c>
      <c r="E147" s="7" t="s">
        <v>599</v>
      </c>
      <c r="F147" s="7" t="s">
        <v>580</v>
      </c>
      <c r="G147" s="7" t="s">
        <v>372</v>
      </c>
      <c r="H147" s="8"/>
      <c r="I147" s="8">
        <v>1910</v>
      </c>
      <c r="J147" s="8"/>
      <c r="K147" s="8">
        <v>34</v>
      </c>
      <c r="L147" s="8"/>
      <c r="M147" s="8"/>
      <c r="N147" s="8">
        <v>609</v>
      </c>
      <c r="O147" s="8">
        <v>34</v>
      </c>
      <c r="P147" s="8"/>
      <c r="Q147" s="8">
        <v>973</v>
      </c>
      <c r="R147" s="8">
        <v>123</v>
      </c>
      <c r="S147" s="8"/>
      <c r="T147" s="8"/>
      <c r="U147" s="8"/>
      <c r="V147" s="8"/>
      <c r="W147" s="8"/>
      <c r="X147" s="8"/>
      <c r="Y147" s="8">
        <v>53</v>
      </c>
      <c r="Z147" s="8">
        <v>58</v>
      </c>
      <c r="AA147" s="8"/>
      <c r="AB147" s="8"/>
      <c r="AC147" s="8"/>
      <c r="AD147" s="8"/>
      <c r="AE147" s="8"/>
      <c r="AF147" s="8">
        <v>51</v>
      </c>
      <c r="AG147" s="8"/>
      <c r="AH147" s="13"/>
      <c r="AI147" s="13"/>
      <c r="AJ147" s="13"/>
      <c r="AK147" s="13">
        <v>27</v>
      </c>
      <c r="AL147" s="13">
        <v>17</v>
      </c>
      <c r="AM147" s="13">
        <v>9</v>
      </c>
      <c r="AN147" s="13"/>
      <c r="AO147" s="13">
        <v>52</v>
      </c>
      <c r="AP147" s="13">
        <v>43</v>
      </c>
      <c r="AQ147" s="13">
        <v>48</v>
      </c>
      <c r="AR147" s="13"/>
      <c r="AS147" s="13"/>
      <c r="AT147" s="13"/>
      <c r="AU147" s="13">
        <v>8</v>
      </c>
      <c r="AV147" s="13">
        <v>12</v>
      </c>
      <c r="AW147" s="13">
        <v>11</v>
      </c>
      <c r="AX147" s="13"/>
      <c r="AY147" s="13"/>
      <c r="AZ147" s="13"/>
      <c r="BA147" s="13"/>
      <c r="BB147" s="13"/>
      <c r="BC147" s="13"/>
      <c r="BD147" s="13"/>
      <c r="BE147" s="13"/>
      <c r="BF147" s="13"/>
      <c r="BG147" s="13"/>
      <c r="BH147" s="13"/>
      <c r="BI147" s="13"/>
      <c r="BJ147" s="13"/>
      <c r="BK147" s="13"/>
      <c r="BL147" s="13"/>
      <c r="BM147" s="13"/>
      <c r="BN147" s="13"/>
      <c r="BO147" s="13"/>
      <c r="BP147" s="13">
        <v>9</v>
      </c>
      <c r="BQ147" s="13">
        <v>9</v>
      </c>
      <c r="BR147" s="13">
        <v>16</v>
      </c>
    </row>
    <row r="148" spans="1:70" s="9" customFormat="1" ht="20.25" customHeight="1" x14ac:dyDescent="0.2">
      <c r="A148" s="7" t="s">
        <v>356</v>
      </c>
      <c r="B148" s="10" t="s">
        <v>372</v>
      </c>
      <c r="C148" s="7" t="s">
        <v>573</v>
      </c>
      <c r="D148" s="7" t="s">
        <v>485</v>
      </c>
      <c r="E148" s="7" t="s">
        <v>23</v>
      </c>
      <c r="F148" s="7" t="s">
        <v>486</v>
      </c>
      <c r="G148" s="7" t="s">
        <v>372</v>
      </c>
      <c r="H148" s="8">
        <v>100</v>
      </c>
      <c r="I148" s="8">
        <v>358</v>
      </c>
      <c r="J148" s="8"/>
      <c r="K148" s="8"/>
      <c r="L148" s="8"/>
      <c r="M148" s="8"/>
      <c r="N148" s="8">
        <v>90</v>
      </c>
      <c r="O148" s="8">
        <v>100</v>
      </c>
      <c r="P148" s="8"/>
      <c r="Q148" s="8"/>
      <c r="R148" s="8">
        <v>143</v>
      </c>
      <c r="S148" s="8"/>
      <c r="T148" s="8"/>
      <c r="U148" s="8">
        <v>1</v>
      </c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13">
        <v>27</v>
      </c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  <c r="AW148" s="13"/>
      <c r="AX148" s="13"/>
      <c r="AY148" s="13"/>
      <c r="AZ148" s="13"/>
      <c r="BA148" s="13"/>
      <c r="BB148" s="13"/>
      <c r="BC148" s="13"/>
      <c r="BD148" s="13"/>
      <c r="BE148" s="13"/>
      <c r="BF148" s="13"/>
      <c r="BG148" s="13"/>
      <c r="BH148" s="13"/>
      <c r="BI148" s="13"/>
      <c r="BJ148" s="13"/>
      <c r="BK148" s="13"/>
      <c r="BL148" s="13"/>
      <c r="BM148" s="13"/>
      <c r="BN148" s="13"/>
      <c r="BO148" s="13"/>
      <c r="BP148" s="13"/>
      <c r="BQ148" s="13"/>
      <c r="BR148" s="13"/>
    </row>
    <row r="149" spans="1:70" s="9" customFormat="1" ht="20.25" customHeight="1" x14ac:dyDescent="0.2">
      <c r="A149" s="7" t="s">
        <v>356</v>
      </c>
      <c r="B149" s="10" t="s">
        <v>372</v>
      </c>
      <c r="C149" s="7" t="s">
        <v>573</v>
      </c>
      <c r="D149" s="7" t="s">
        <v>499</v>
      </c>
      <c r="E149" s="7" t="s">
        <v>23</v>
      </c>
      <c r="F149" s="7" t="s">
        <v>500</v>
      </c>
      <c r="G149" s="7" t="s">
        <v>501</v>
      </c>
      <c r="H149" s="8">
        <v>104</v>
      </c>
      <c r="I149" s="8">
        <v>328</v>
      </c>
      <c r="J149" s="8"/>
      <c r="K149" s="8"/>
      <c r="L149" s="8"/>
      <c r="M149" s="8"/>
      <c r="N149" s="8">
        <v>12</v>
      </c>
      <c r="O149" s="8">
        <v>104</v>
      </c>
      <c r="P149" s="8"/>
      <c r="Q149" s="8">
        <v>202</v>
      </c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13">
        <v>29</v>
      </c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  <c r="AU149" s="13"/>
      <c r="AV149" s="13"/>
      <c r="AW149" s="13"/>
      <c r="AX149" s="13"/>
      <c r="AY149" s="13"/>
      <c r="AZ149" s="13"/>
      <c r="BA149" s="13"/>
      <c r="BB149" s="13"/>
      <c r="BC149" s="13"/>
      <c r="BD149" s="13"/>
      <c r="BE149" s="13"/>
      <c r="BF149" s="13"/>
      <c r="BG149" s="13"/>
      <c r="BH149" s="13"/>
      <c r="BI149" s="13"/>
      <c r="BJ149" s="13"/>
      <c r="BK149" s="13"/>
      <c r="BL149" s="13"/>
      <c r="BM149" s="13"/>
      <c r="BN149" s="13"/>
      <c r="BO149" s="13"/>
      <c r="BP149" s="13"/>
      <c r="BQ149" s="13"/>
      <c r="BR149" s="13"/>
    </row>
    <row r="150" spans="1:70" s="9" customFormat="1" ht="20.25" customHeight="1" x14ac:dyDescent="0.2">
      <c r="A150" s="7" t="s">
        <v>356</v>
      </c>
      <c r="B150" s="10" t="s">
        <v>372</v>
      </c>
      <c r="C150" s="7" t="s">
        <v>573</v>
      </c>
      <c r="D150" s="7" t="s">
        <v>505</v>
      </c>
      <c r="E150" s="7" t="s">
        <v>23</v>
      </c>
      <c r="F150" s="7" t="s">
        <v>506</v>
      </c>
      <c r="G150" s="7" t="s">
        <v>372</v>
      </c>
      <c r="H150" s="8"/>
      <c r="I150" s="8">
        <v>578</v>
      </c>
      <c r="J150" s="8"/>
      <c r="K150" s="8"/>
      <c r="L150" s="8"/>
      <c r="M150" s="8"/>
      <c r="N150" s="8">
        <v>62</v>
      </c>
      <c r="O150" s="8"/>
      <c r="P150" s="8"/>
      <c r="Q150" s="8">
        <v>324</v>
      </c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  <c r="AU150" s="13"/>
      <c r="AV150" s="13"/>
      <c r="AW150" s="13"/>
      <c r="AX150" s="13"/>
      <c r="AY150" s="13"/>
      <c r="AZ150" s="13"/>
      <c r="BA150" s="13"/>
      <c r="BB150" s="13"/>
      <c r="BC150" s="13"/>
      <c r="BD150" s="13"/>
      <c r="BE150" s="13"/>
      <c r="BF150" s="13"/>
      <c r="BG150" s="13"/>
      <c r="BH150" s="13"/>
      <c r="BI150" s="13"/>
      <c r="BJ150" s="13"/>
      <c r="BK150" s="13"/>
      <c r="BL150" s="13"/>
      <c r="BM150" s="13"/>
      <c r="BN150" s="13"/>
      <c r="BO150" s="13"/>
      <c r="BP150" s="13"/>
      <c r="BQ150" s="13"/>
      <c r="BR150" s="13"/>
    </row>
    <row r="151" spans="1:70" s="9" customFormat="1" ht="20.25" customHeight="1" x14ac:dyDescent="0.2">
      <c r="A151" s="7" t="s">
        <v>356</v>
      </c>
      <c r="B151" s="10" t="s">
        <v>372</v>
      </c>
      <c r="C151" s="7" t="s">
        <v>573</v>
      </c>
      <c r="D151" s="7" t="s">
        <v>508</v>
      </c>
      <c r="E151" s="7" t="s">
        <v>23</v>
      </c>
      <c r="F151" s="7" t="s">
        <v>509</v>
      </c>
      <c r="G151" s="7" t="s">
        <v>593</v>
      </c>
      <c r="H151" s="8"/>
      <c r="I151" s="8">
        <v>481</v>
      </c>
      <c r="J151" s="8"/>
      <c r="K151" s="8"/>
      <c r="L151" s="8"/>
      <c r="M151" s="8"/>
      <c r="N151" s="8">
        <v>91</v>
      </c>
      <c r="O151" s="8"/>
      <c r="P151" s="8"/>
      <c r="Q151" s="8">
        <v>286</v>
      </c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  <c r="AU151" s="13"/>
      <c r="AV151" s="13"/>
      <c r="AW151" s="13"/>
      <c r="AX151" s="13"/>
      <c r="AY151" s="13"/>
      <c r="AZ151" s="13"/>
      <c r="BA151" s="13"/>
      <c r="BB151" s="13"/>
      <c r="BC151" s="13"/>
      <c r="BD151" s="13"/>
      <c r="BE151" s="13"/>
      <c r="BF151" s="13"/>
      <c r="BG151" s="13"/>
      <c r="BH151" s="13"/>
      <c r="BI151" s="13"/>
      <c r="BJ151" s="13"/>
      <c r="BK151" s="13"/>
      <c r="BL151" s="13"/>
      <c r="BM151" s="13"/>
      <c r="BN151" s="13"/>
      <c r="BO151" s="13"/>
      <c r="BP151" s="13"/>
      <c r="BQ151" s="13"/>
      <c r="BR151" s="13"/>
    </row>
    <row r="152" spans="1:70" s="9" customFormat="1" ht="20.25" customHeight="1" x14ac:dyDescent="0.2">
      <c r="A152" s="7" t="s">
        <v>356</v>
      </c>
      <c r="B152" s="10" t="s">
        <v>372</v>
      </c>
      <c r="C152" s="7" t="s">
        <v>573</v>
      </c>
      <c r="D152" s="7" t="s">
        <v>526</v>
      </c>
      <c r="E152" s="7" t="s">
        <v>23</v>
      </c>
      <c r="F152" s="7" t="s">
        <v>527</v>
      </c>
      <c r="G152" s="7" t="s">
        <v>528</v>
      </c>
      <c r="H152" s="8"/>
      <c r="I152" s="8">
        <v>224</v>
      </c>
      <c r="J152" s="8"/>
      <c r="K152" s="8"/>
      <c r="L152" s="8"/>
      <c r="M152" s="8"/>
      <c r="N152" s="8">
        <v>33</v>
      </c>
      <c r="O152" s="8"/>
      <c r="P152" s="8"/>
      <c r="Q152" s="8">
        <v>133</v>
      </c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  <c r="AW152" s="13"/>
      <c r="AX152" s="13"/>
      <c r="AY152" s="13"/>
      <c r="AZ152" s="13"/>
      <c r="BA152" s="13"/>
      <c r="BB152" s="13"/>
      <c r="BC152" s="13"/>
      <c r="BD152" s="13"/>
      <c r="BE152" s="13"/>
      <c r="BF152" s="13"/>
      <c r="BG152" s="13"/>
      <c r="BH152" s="13"/>
      <c r="BI152" s="13"/>
      <c r="BJ152" s="13"/>
      <c r="BK152" s="13"/>
      <c r="BL152" s="13"/>
      <c r="BM152" s="13"/>
      <c r="BN152" s="13"/>
      <c r="BO152" s="13"/>
      <c r="BP152" s="13"/>
      <c r="BQ152" s="13"/>
      <c r="BR152" s="13"/>
    </row>
    <row r="153" spans="1:70" s="9" customFormat="1" ht="20.25" customHeight="1" x14ac:dyDescent="0.2">
      <c r="A153" s="7" t="s">
        <v>356</v>
      </c>
      <c r="B153" s="10" t="s">
        <v>394</v>
      </c>
      <c r="C153" s="7" t="s">
        <v>582</v>
      </c>
      <c r="D153" s="7" t="s">
        <v>446</v>
      </c>
      <c r="E153" s="7" t="s">
        <v>76</v>
      </c>
      <c r="F153" s="7" t="s">
        <v>447</v>
      </c>
      <c r="G153" s="7" t="s">
        <v>394</v>
      </c>
      <c r="H153" s="8"/>
      <c r="I153" s="8">
        <v>628</v>
      </c>
      <c r="J153" s="8"/>
      <c r="K153" s="8"/>
      <c r="L153" s="8"/>
      <c r="M153" s="8"/>
      <c r="N153" s="8">
        <v>209</v>
      </c>
      <c r="O153" s="8"/>
      <c r="P153" s="8"/>
      <c r="Q153" s="8">
        <v>418</v>
      </c>
      <c r="R153" s="8"/>
      <c r="S153" s="8"/>
      <c r="T153" s="8"/>
      <c r="U153" s="8"/>
      <c r="V153" s="8"/>
      <c r="W153" s="8"/>
      <c r="X153" s="8"/>
      <c r="Y153" s="8">
        <v>43</v>
      </c>
      <c r="Z153" s="8"/>
      <c r="AA153" s="8"/>
      <c r="AB153" s="8"/>
      <c r="AC153" s="8"/>
      <c r="AD153" s="8"/>
      <c r="AE153" s="8"/>
      <c r="AF153" s="8">
        <v>23</v>
      </c>
      <c r="AG153" s="8">
        <v>5</v>
      </c>
      <c r="AH153" s="13"/>
      <c r="AI153" s="13"/>
      <c r="AJ153" s="13"/>
      <c r="AK153" s="13">
        <v>17</v>
      </c>
      <c r="AL153" s="13">
        <v>11</v>
      </c>
      <c r="AM153" s="13">
        <v>7</v>
      </c>
      <c r="AN153" s="13"/>
      <c r="AO153" s="13"/>
      <c r="AP153" s="13"/>
      <c r="AQ153" s="13"/>
      <c r="AR153" s="13"/>
      <c r="AS153" s="13"/>
      <c r="AT153" s="13"/>
      <c r="AU153" s="13"/>
      <c r="AV153" s="13"/>
      <c r="AW153" s="13"/>
      <c r="AX153" s="13"/>
      <c r="AY153" s="13"/>
      <c r="AZ153" s="13"/>
      <c r="BA153" s="13"/>
      <c r="BB153" s="13"/>
      <c r="BC153" s="13"/>
      <c r="BD153" s="13"/>
      <c r="BE153" s="13"/>
      <c r="BF153" s="13"/>
      <c r="BG153" s="13"/>
      <c r="BH153" s="13"/>
      <c r="BI153" s="13"/>
      <c r="BJ153" s="13"/>
      <c r="BK153" s="13"/>
      <c r="BL153" s="13"/>
      <c r="BM153" s="13"/>
      <c r="BN153" s="13"/>
      <c r="BO153" s="13"/>
      <c r="BP153" s="13"/>
      <c r="BQ153" s="13"/>
      <c r="BR153" s="13"/>
    </row>
    <row r="154" spans="1:70" s="9" customFormat="1" ht="20.25" customHeight="1" x14ac:dyDescent="0.2">
      <c r="A154" s="7" t="s">
        <v>356</v>
      </c>
      <c r="B154" s="10" t="s">
        <v>394</v>
      </c>
      <c r="C154" s="7" t="s">
        <v>582</v>
      </c>
      <c r="D154" s="7" t="s">
        <v>452</v>
      </c>
      <c r="E154" s="7" t="s">
        <v>82</v>
      </c>
      <c r="F154" s="7" t="s">
        <v>453</v>
      </c>
      <c r="G154" s="7" t="s">
        <v>394</v>
      </c>
      <c r="H154" s="8">
        <v>113</v>
      </c>
      <c r="I154" s="8">
        <v>709</v>
      </c>
      <c r="J154" s="8"/>
      <c r="K154" s="8"/>
      <c r="L154" s="8"/>
      <c r="M154" s="8"/>
      <c r="N154" s="8">
        <v>46</v>
      </c>
      <c r="O154" s="8">
        <v>113</v>
      </c>
      <c r="P154" s="8"/>
      <c r="Q154" s="8">
        <v>478</v>
      </c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13">
        <v>27</v>
      </c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  <c r="AW154" s="13"/>
      <c r="AX154" s="13"/>
      <c r="AY154" s="13"/>
      <c r="AZ154" s="13"/>
      <c r="BA154" s="13"/>
      <c r="BB154" s="13"/>
      <c r="BC154" s="13"/>
      <c r="BD154" s="13"/>
      <c r="BE154" s="13"/>
      <c r="BF154" s="13"/>
      <c r="BG154" s="13"/>
      <c r="BH154" s="13"/>
      <c r="BI154" s="13"/>
      <c r="BJ154" s="13"/>
      <c r="BK154" s="13"/>
      <c r="BL154" s="13"/>
      <c r="BM154" s="13"/>
      <c r="BN154" s="13"/>
      <c r="BO154" s="13"/>
      <c r="BP154" s="13"/>
      <c r="BQ154" s="13"/>
      <c r="BR154" s="13"/>
    </row>
    <row r="155" spans="1:70" s="9" customFormat="1" ht="20.25" customHeight="1" x14ac:dyDescent="0.2">
      <c r="A155" s="7" t="s">
        <v>356</v>
      </c>
      <c r="B155" s="10" t="s">
        <v>394</v>
      </c>
      <c r="C155" s="7" t="s">
        <v>582</v>
      </c>
      <c r="D155" s="7" t="s">
        <v>454</v>
      </c>
      <c r="E155" s="7" t="s">
        <v>82</v>
      </c>
      <c r="F155" s="7" t="s">
        <v>455</v>
      </c>
      <c r="G155" s="7" t="s">
        <v>394</v>
      </c>
      <c r="H155" s="8"/>
      <c r="I155" s="8">
        <v>527</v>
      </c>
      <c r="J155" s="8"/>
      <c r="K155" s="8"/>
      <c r="L155" s="8"/>
      <c r="M155" s="8"/>
      <c r="N155" s="8">
        <v>73</v>
      </c>
      <c r="O155" s="8"/>
      <c r="P155" s="8"/>
      <c r="Q155" s="8">
        <v>305</v>
      </c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  <c r="AW155" s="13"/>
      <c r="AX155" s="13"/>
      <c r="AY155" s="13"/>
      <c r="AZ155" s="13"/>
      <c r="BA155" s="13"/>
      <c r="BB155" s="13"/>
      <c r="BC155" s="13"/>
      <c r="BD155" s="13"/>
      <c r="BE155" s="13"/>
      <c r="BF155" s="13"/>
      <c r="BG155" s="13"/>
      <c r="BH155" s="13"/>
      <c r="BI155" s="13"/>
      <c r="BJ155" s="13"/>
      <c r="BK155" s="13"/>
      <c r="BL155" s="13"/>
      <c r="BM155" s="13"/>
      <c r="BN155" s="13"/>
      <c r="BO155" s="13"/>
      <c r="BP155" s="13"/>
      <c r="BQ155" s="13"/>
      <c r="BR155" s="13"/>
    </row>
    <row r="156" spans="1:70" s="9" customFormat="1" ht="20.25" customHeight="1" x14ac:dyDescent="0.2">
      <c r="A156" s="7" t="s">
        <v>356</v>
      </c>
      <c r="B156" s="10" t="s">
        <v>394</v>
      </c>
      <c r="C156" s="7" t="s">
        <v>582</v>
      </c>
      <c r="D156" s="7" t="s">
        <v>456</v>
      </c>
      <c r="E156" s="7" t="s">
        <v>76</v>
      </c>
      <c r="F156" s="7" t="s">
        <v>208</v>
      </c>
      <c r="G156" s="7" t="s">
        <v>394</v>
      </c>
      <c r="H156" s="8">
        <v>43</v>
      </c>
      <c r="I156" s="8">
        <v>325</v>
      </c>
      <c r="J156" s="8"/>
      <c r="K156" s="8"/>
      <c r="L156" s="8"/>
      <c r="M156" s="8"/>
      <c r="N156" s="8">
        <v>68</v>
      </c>
      <c r="O156" s="8">
        <v>43</v>
      </c>
      <c r="P156" s="8"/>
      <c r="Q156" s="8">
        <v>250</v>
      </c>
      <c r="R156" s="8"/>
      <c r="S156" s="8"/>
      <c r="T156" s="8"/>
      <c r="U156" s="8">
        <v>7</v>
      </c>
      <c r="V156" s="8"/>
      <c r="W156" s="8"/>
      <c r="X156" s="8">
        <v>22</v>
      </c>
      <c r="Y156" s="8">
        <v>14</v>
      </c>
      <c r="Z156" s="8"/>
      <c r="AA156" s="8"/>
      <c r="AB156" s="8"/>
      <c r="AC156" s="8"/>
      <c r="AD156" s="8"/>
      <c r="AE156" s="8"/>
      <c r="AF156" s="8"/>
      <c r="AG156" s="8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  <c r="AZ156" s="13"/>
      <c r="BA156" s="13"/>
      <c r="BB156" s="13"/>
      <c r="BC156" s="13"/>
      <c r="BD156" s="13"/>
      <c r="BE156" s="13"/>
      <c r="BF156" s="13"/>
      <c r="BG156" s="13"/>
      <c r="BH156" s="13"/>
      <c r="BI156" s="13"/>
      <c r="BJ156" s="13"/>
      <c r="BK156" s="13"/>
      <c r="BL156" s="13"/>
      <c r="BM156" s="13"/>
      <c r="BN156" s="13"/>
      <c r="BO156" s="13"/>
      <c r="BP156" s="13"/>
      <c r="BQ156" s="13"/>
      <c r="BR156" s="13"/>
    </row>
    <row r="157" spans="1:70" s="9" customFormat="1" ht="20.25" customHeight="1" x14ac:dyDescent="0.2">
      <c r="A157" s="7" t="s">
        <v>356</v>
      </c>
      <c r="B157" s="10" t="s">
        <v>394</v>
      </c>
      <c r="C157" s="7" t="s">
        <v>582</v>
      </c>
      <c r="D157" s="7" t="s">
        <v>457</v>
      </c>
      <c r="E157" s="7" t="s">
        <v>76</v>
      </c>
      <c r="F157" s="7" t="s">
        <v>352</v>
      </c>
      <c r="G157" s="7" t="s">
        <v>394</v>
      </c>
      <c r="H157" s="8"/>
      <c r="I157" s="8">
        <v>610</v>
      </c>
      <c r="J157" s="8"/>
      <c r="K157" s="8"/>
      <c r="L157" s="8"/>
      <c r="M157" s="8"/>
      <c r="N157" s="8">
        <v>206</v>
      </c>
      <c r="O157" s="8"/>
      <c r="P157" s="8"/>
      <c r="Q157" s="8">
        <v>404</v>
      </c>
      <c r="R157" s="8"/>
      <c r="S157" s="8"/>
      <c r="T157" s="8"/>
      <c r="U157" s="8"/>
      <c r="V157" s="8"/>
      <c r="W157" s="8"/>
      <c r="X157" s="8"/>
      <c r="Y157" s="8">
        <v>51</v>
      </c>
      <c r="Z157" s="8"/>
      <c r="AA157" s="8"/>
      <c r="AB157" s="8"/>
      <c r="AC157" s="8"/>
      <c r="AD157" s="8">
        <v>1</v>
      </c>
      <c r="AE157" s="8"/>
      <c r="AF157" s="8">
        <v>12</v>
      </c>
      <c r="AG157" s="8"/>
      <c r="AH157" s="13"/>
      <c r="AI157" s="13"/>
      <c r="AJ157" s="13"/>
      <c r="AK157" s="13"/>
      <c r="AL157" s="13"/>
      <c r="AM157" s="13"/>
      <c r="AN157" s="13"/>
      <c r="AO157" s="13">
        <v>40</v>
      </c>
      <c r="AP157" s="13">
        <v>37</v>
      </c>
      <c r="AQ157" s="13">
        <v>36</v>
      </c>
      <c r="AR157" s="13"/>
      <c r="AS157" s="13"/>
      <c r="AT157" s="13"/>
      <c r="AU157" s="13">
        <v>20</v>
      </c>
      <c r="AV157" s="13">
        <v>20</v>
      </c>
      <c r="AW157" s="13">
        <v>18</v>
      </c>
      <c r="AX157" s="13"/>
      <c r="AY157" s="13"/>
      <c r="AZ157" s="13"/>
      <c r="BA157" s="13"/>
      <c r="BB157" s="13"/>
      <c r="BC157" s="13"/>
      <c r="BD157" s="13"/>
      <c r="BE157" s="13"/>
      <c r="BF157" s="13"/>
      <c r="BG157" s="13"/>
      <c r="BH157" s="13"/>
      <c r="BI157" s="13"/>
      <c r="BJ157" s="13"/>
      <c r="BK157" s="13"/>
      <c r="BL157" s="13"/>
      <c r="BM157" s="13"/>
      <c r="BN157" s="13"/>
      <c r="BO157" s="13"/>
      <c r="BP157" s="13"/>
      <c r="BQ157" s="13"/>
      <c r="BR157" s="13"/>
    </row>
    <row r="158" spans="1:70" s="9" customFormat="1" ht="20.25" customHeight="1" x14ac:dyDescent="0.2">
      <c r="A158" s="7" t="s">
        <v>356</v>
      </c>
      <c r="B158" s="10" t="s">
        <v>394</v>
      </c>
      <c r="C158" s="7" t="s">
        <v>582</v>
      </c>
      <c r="D158" s="7" t="s">
        <v>460</v>
      </c>
      <c r="E158" s="7" t="s">
        <v>79</v>
      </c>
      <c r="F158" s="7" t="s">
        <v>461</v>
      </c>
      <c r="G158" s="7" t="s">
        <v>394</v>
      </c>
      <c r="H158" s="8">
        <v>2</v>
      </c>
      <c r="I158" s="8">
        <v>617</v>
      </c>
      <c r="J158" s="8"/>
      <c r="K158" s="8"/>
      <c r="L158" s="8"/>
      <c r="M158" s="8"/>
      <c r="N158" s="8">
        <v>83</v>
      </c>
      <c r="O158" s="8"/>
      <c r="P158" s="8"/>
      <c r="Q158" s="8">
        <v>387</v>
      </c>
      <c r="R158" s="8"/>
      <c r="S158" s="8"/>
      <c r="T158" s="8"/>
      <c r="U158" s="8">
        <v>1</v>
      </c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  <c r="AW158" s="13"/>
      <c r="AX158" s="13"/>
      <c r="AY158" s="13"/>
      <c r="AZ158" s="13"/>
      <c r="BA158" s="13"/>
      <c r="BB158" s="13"/>
      <c r="BC158" s="13"/>
      <c r="BD158" s="13"/>
      <c r="BE158" s="13"/>
      <c r="BF158" s="13"/>
      <c r="BG158" s="13"/>
      <c r="BH158" s="13"/>
      <c r="BI158" s="13"/>
      <c r="BJ158" s="13"/>
      <c r="BK158" s="13"/>
      <c r="BL158" s="13"/>
      <c r="BM158" s="13"/>
      <c r="BN158" s="13"/>
      <c r="BO158" s="13"/>
      <c r="BP158" s="13"/>
      <c r="BQ158" s="13"/>
      <c r="BR158" s="13"/>
    </row>
    <row r="159" spans="1:70" s="9" customFormat="1" ht="20.25" customHeight="1" x14ac:dyDescent="0.2">
      <c r="A159" s="7" t="s">
        <v>356</v>
      </c>
      <c r="B159" s="10" t="s">
        <v>394</v>
      </c>
      <c r="C159" s="7" t="s">
        <v>582</v>
      </c>
      <c r="D159" s="7" t="s">
        <v>462</v>
      </c>
      <c r="E159" s="7" t="s">
        <v>605</v>
      </c>
      <c r="F159" s="7" t="s">
        <v>463</v>
      </c>
      <c r="G159" s="7" t="s">
        <v>394</v>
      </c>
      <c r="H159" s="8"/>
      <c r="I159" s="8">
        <v>543</v>
      </c>
      <c r="J159" s="8"/>
      <c r="K159" s="8"/>
      <c r="L159" s="8"/>
      <c r="M159" s="8"/>
      <c r="N159" s="8">
        <v>48</v>
      </c>
      <c r="O159" s="8"/>
      <c r="P159" s="8"/>
      <c r="Q159" s="8">
        <v>166</v>
      </c>
      <c r="R159" s="8"/>
      <c r="S159" s="8"/>
      <c r="T159" s="8"/>
      <c r="U159" s="8">
        <v>2</v>
      </c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  <c r="AU159" s="13"/>
      <c r="AV159" s="13"/>
      <c r="AW159" s="13"/>
      <c r="AX159" s="13"/>
      <c r="AY159" s="13"/>
      <c r="AZ159" s="13"/>
      <c r="BA159" s="13"/>
      <c r="BB159" s="13"/>
      <c r="BC159" s="13"/>
      <c r="BD159" s="13"/>
      <c r="BE159" s="13"/>
      <c r="BF159" s="13"/>
      <c r="BG159" s="13"/>
      <c r="BH159" s="13"/>
      <c r="BI159" s="13"/>
      <c r="BJ159" s="13"/>
      <c r="BK159" s="13"/>
      <c r="BL159" s="13"/>
      <c r="BM159" s="13"/>
      <c r="BN159" s="13"/>
      <c r="BO159" s="13"/>
      <c r="BP159" s="13"/>
      <c r="BQ159" s="13"/>
      <c r="BR159" s="13"/>
    </row>
    <row r="160" spans="1:70" s="9" customFormat="1" ht="20.25" customHeight="1" x14ac:dyDescent="0.2">
      <c r="A160" s="7" t="s">
        <v>356</v>
      </c>
      <c r="B160" s="10" t="s">
        <v>394</v>
      </c>
      <c r="C160" s="7" t="s">
        <v>582</v>
      </c>
      <c r="D160" s="7" t="s">
        <v>468</v>
      </c>
      <c r="E160" s="7" t="s">
        <v>89</v>
      </c>
      <c r="F160" s="7" t="s">
        <v>455</v>
      </c>
      <c r="G160" s="7" t="s">
        <v>394</v>
      </c>
      <c r="H160" s="8"/>
      <c r="I160" s="8">
        <v>164</v>
      </c>
      <c r="J160" s="8"/>
      <c r="K160" s="8"/>
      <c r="L160" s="8"/>
      <c r="M160" s="8"/>
      <c r="N160" s="8">
        <v>12</v>
      </c>
      <c r="O160" s="8"/>
      <c r="P160" s="8"/>
      <c r="Q160" s="8">
        <v>149</v>
      </c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8"/>
      <c r="AD160" s="8"/>
      <c r="AE160" s="8"/>
      <c r="AF160" s="8"/>
      <c r="AG160" s="8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3"/>
      <c r="AX160" s="13"/>
      <c r="AY160" s="13"/>
      <c r="AZ160" s="13"/>
      <c r="BA160" s="13"/>
      <c r="BB160" s="13"/>
      <c r="BC160" s="13"/>
      <c r="BD160" s="13"/>
      <c r="BE160" s="13"/>
      <c r="BF160" s="13"/>
      <c r="BG160" s="13"/>
      <c r="BH160" s="13"/>
      <c r="BI160" s="13"/>
      <c r="BJ160" s="13"/>
      <c r="BK160" s="13"/>
      <c r="BL160" s="13"/>
      <c r="BM160" s="13"/>
      <c r="BN160" s="13"/>
      <c r="BO160" s="13"/>
      <c r="BP160" s="13"/>
      <c r="BQ160" s="13"/>
      <c r="BR160" s="13"/>
    </row>
    <row r="161" spans="1:70" s="9" customFormat="1" ht="20.25" customHeight="1" x14ac:dyDescent="0.2">
      <c r="A161" s="7" t="s">
        <v>356</v>
      </c>
      <c r="B161" s="10" t="s">
        <v>394</v>
      </c>
      <c r="C161" s="7" t="s">
        <v>582</v>
      </c>
      <c r="D161" s="7" t="s">
        <v>470</v>
      </c>
      <c r="E161" s="7" t="s">
        <v>82</v>
      </c>
      <c r="F161" s="7" t="s">
        <v>471</v>
      </c>
      <c r="G161" s="7" t="s">
        <v>472</v>
      </c>
      <c r="H161" s="8"/>
      <c r="I161" s="8">
        <v>307</v>
      </c>
      <c r="J161" s="8"/>
      <c r="K161" s="8"/>
      <c r="L161" s="8"/>
      <c r="M161" s="8"/>
      <c r="N161" s="8">
        <v>68</v>
      </c>
      <c r="O161" s="8"/>
      <c r="P161" s="8"/>
      <c r="Q161" s="8">
        <v>146</v>
      </c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  <c r="AW161" s="13"/>
      <c r="AX161" s="13"/>
      <c r="AY161" s="13"/>
      <c r="AZ161" s="13"/>
      <c r="BA161" s="13"/>
      <c r="BB161" s="13"/>
      <c r="BC161" s="13"/>
      <c r="BD161" s="13"/>
      <c r="BE161" s="13"/>
      <c r="BF161" s="13"/>
      <c r="BG161" s="13"/>
      <c r="BH161" s="13"/>
      <c r="BI161" s="13"/>
      <c r="BJ161" s="13"/>
      <c r="BK161" s="13"/>
      <c r="BL161" s="13"/>
      <c r="BM161" s="13"/>
      <c r="BN161" s="13"/>
      <c r="BO161" s="13"/>
      <c r="BP161" s="13"/>
      <c r="BQ161" s="13"/>
      <c r="BR161" s="13"/>
    </row>
    <row r="162" spans="1:70" s="9" customFormat="1" ht="20.25" customHeight="1" x14ac:dyDescent="0.2">
      <c r="A162" s="7" t="s">
        <v>356</v>
      </c>
      <c r="B162" s="10" t="s">
        <v>394</v>
      </c>
      <c r="C162" s="7" t="s">
        <v>582</v>
      </c>
      <c r="D162" s="7" t="s">
        <v>475</v>
      </c>
      <c r="E162" s="7" t="s">
        <v>82</v>
      </c>
      <c r="F162" s="7" t="s">
        <v>476</v>
      </c>
      <c r="G162" s="7" t="s">
        <v>394</v>
      </c>
      <c r="H162" s="8">
        <v>18</v>
      </c>
      <c r="I162" s="8">
        <v>539</v>
      </c>
      <c r="J162" s="8"/>
      <c r="K162" s="8">
        <v>32</v>
      </c>
      <c r="L162" s="8"/>
      <c r="M162" s="8"/>
      <c r="N162" s="8">
        <v>172</v>
      </c>
      <c r="O162" s="8">
        <v>50</v>
      </c>
      <c r="P162" s="8"/>
      <c r="Q162" s="8">
        <v>264</v>
      </c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8"/>
      <c r="AD162" s="8"/>
      <c r="AE162" s="8"/>
      <c r="AF162" s="8"/>
      <c r="AG162" s="8"/>
      <c r="AH162" s="13">
        <v>18</v>
      </c>
      <c r="AI162" s="13"/>
      <c r="AJ162" s="13">
        <v>32</v>
      </c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  <c r="AW162" s="13"/>
      <c r="AX162" s="13"/>
      <c r="AY162" s="13"/>
      <c r="AZ162" s="13"/>
      <c r="BA162" s="13"/>
      <c r="BB162" s="13"/>
      <c r="BC162" s="13"/>
      <c r="BD162" s="13"/>
      <c r="BE162" s="13"/>
      <c r="BF162" s="13"/>
      <c r="BG162" s="13"/>
      <c r="BH162" s="13"/>
      <c r="BI162" s="13"/>
      <c r="BJ162" s="13"/>
      <c r="BK162" s="13"/>
      <c r="BL162" s="13"/>
      <c r="BM162" s="13"/>
      <c r="BN162" s="13"/>
      <c r="BO162" s="13"/>
      <c r="BP162" s="13"/>
      <c r="BQ162" s="13"/>
      <c r="BR162" s="13"/>
    </row>
    <row r="163" spans="1:70" s="9" customFormat="1" ht="20.25" customHeight="1" x14ac:dyDescent="0.2">
      <c r="A163" s="7" t="s">
        <v>356</v>
      </c>
      <c r="B163" s="10" t="s">
        <v>394</v>
      </c>
      <c r="C163" s="7" t="s">
        <v>582</v>
      </c>
      <c r="D163" s="7" t="s">
        <v>479</v>
      </c>
      <c r="E163" s="7" t="s">
        <v>82</v>
      </c>
      <c r="F163" s="7" t="s">
        <v>461</v>
      </c>
      <c r="G163" s="7" t="s">
        <v>394</v>
      </c>
      <c r="H163" s="8">
        <v>32</v>
      </c>
      <c r="I163" s="8">
        <v>422</v>
      </c>
      <c r="J163" s="8"/>
      <c r="K163" s="8"/>
      <c r="L163" s="8"/>
      <c r="M163" s="8"/>
      <c r="N163" s="8">
        <v>82</v>
      </c>
      <c r="O163" s="8">
        <v>32</v>
      </c>
      <c r="P163" s="8"/>
      <c r="Q163" s="8">
        <v>247</v>
      </c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  <c r="AE163" s="8"/>
      <c r="AF163" s="8"/>
      <c r="AG163" s="8"/>
      <c r="AH163" s="13">
        <v>32</v>
      </c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  <c r="AU163" s="13"/>
      <c r="AV163" s="13"/>
      <c r="AW163" s="13"/>
      <c r="AX163" s="13"/>
      <c r="AY163" s="13"/>
      <c r="AZ163" s="13"/>
      <c r="BA163" s="13"/>
      <c r="BB163" s="13"/>
      <c r="BC163" s="13"/>
      <c r="BD163" s="13"/>
      <c r="BE163" s="13"/>
      <c r="BF163" s="13"/>
      <c r="BG163" s="13"/>
      <c r="BH163" s="13"/>
      <c r="BI163" s="13"/>
      <c r="BJ163" s="13"/>
      <c r="BK163" s="13"/>
      <c r="BL163" s="13"/>
      <c r="BM163" s="13"/>
      <c r="BN163" s="13"/>
      <c r="BO163" s="13"/>
      <c r="BP163" s="13"/>
      <c r="BQ163" s="13"/>
      <c r="BR163" s="13"/>
    </row>
    <row r="164" spans="1:70" s="9" customFormat="1" ht="20.25" customHeight="1" x14ac:dyDescent="0.2">
      <c r="A164" s="7" t="s">
        <v>356</v>
      </c>
      <c r="B164" s="10" t="s">
        <v>394</v>
      </c>
      <c r="C164" s="7" t="s">
        <v>582</v>
      </c>
      <c r="D164" s="7" t="s">
        <v>531</v>
      </c>
      <c r="E164" s="7" t="s">
        <v>82</v>
      </c>
      <c r="F164" s="7" t="s">
        <v>208</v>
      </c>
      <c r="G164" s="7" t="s">
        <v>394</v>
      </c>
      <c r="H164" s="8"/>
      <c r="I164" s="8">
        <v>486</v>
      </c>
      <c r="J164" s="8"/>
      <c r="K164" s="8"/>
      <c r="L164" s="8"/>
      <c r="M164" s="8"/>
      <c r="N164" s="8">
        <v>101</v>
      </c>
      <c r="O164" s="8"/>
      <c r="P164" s="8"/>
      <c r="Q164" s="8">
        <v>260</v>
      </c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8"/>
      <c r="AD164" s="8"/>
      <c r="AE164" s="8"/>
      <c r="AF164" s="8"/>
      <c r="AG164" s="8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  <c r="AU164" s="13"/>
      <c r="AV164" s="13"/>
      <c r="AW164" s="13"/>
      <c r="AX164" s="13"/>
      <c r="AY164" s="13"/>
      <c r="AZ164" s="13"/>
      <c r="BA164" s="13"/>
      <c r="BB164" s="13"/>
      <c r="BC164" s="13"/>
      <c r="BD164" s="13"/>
      <c r="BE164" s="13"/>
      <c r="BF164" s="13"/>
      <c r="BG164" s="13"/>
      <c r="BH164" s="13"/>
      <c r="BI164" s="13"/>
      <c r="BJ164" s="13"/>
      <c r="BK164" s="13"/>
      <c r="BL164" s="13"/>
      <c r="BM164" s="13"/>
      <c r="BN164" s="13"/>
      <c r="BO164" s="13"/>
      <c r="BP164" s="13"/>
      <c r="BQ164" s="13"/>
      <c r="BR164" s="13"/>
    </row>
    <row r="165" spans="1:70" s="9" customFormat="1" ht="20.25" customHeight="1" x14ac:dyDescent="0.2">
      <c r="A165" s="7" t="s">
        <v>356</v>
      </c>
      <c r="B165" s="10" t="s">
        <v>394</v>
      </c>
      <c r="C165" s="7" t="s">
        <v>582</v>
      </c>
      <c r="D165" s="7" t="s">
        <v>532</v>
      </c>
      <c r="E165" s="7" t="s">
        <v>82</v>
      </c>
      <c r="F165" s="7" t="s">
        <v>352</v>
      </c>
      <c r="G165" s="7" t="s">
        <v>394</v>
      </c>
      <c r="H165" s="8">
        <v>68</v>
      </c>
      <c r="I165" s="8">
        <v>718</v>
      </c>
      <c r="J165" s="8"/>
      <c r="K165" s="8"/>
      <c r="L165" s="8"/>
      <c r="M165" s="8"/>
      <c r="N165" s="8">
        <v>158</v>
      </c>
      <c r="O165" s="8">
        <v>68</v>
      </c>
      <c r="P165" s="8"/>
      <c r="Q165" s="8">
        <v>433</v>
      </c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  <c r="AE165" s="8"/>
      <c r="AF165" s="8"/>
      <c r="AG165" s="8"/>
      <c r="AH165" s="13">
        <v>68</v>
      </c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  <c r="AW165" s="13"/>
      <c r="AX165" s="13"/>
      <c r="AY165" s="13"/>
      <c r="AZ165" s="13"/>
      <c r="BA165" s="13"/>
      <c r="BB165" s="13"/>
      <c r="BC165" s="13"/>
      <c r="BD165" s="13"/>
      <c r="BE165" s="13"/>
      <c r="BF165" s="13"/>
      <c r="BG165" s="13"/>
      <c r="BH165" s="13"/>
      <c r="BI165" s="13"/>
      <c r="BJ165" s="13"/>
      <c r="BK165" s="13"/>
      <c r="BL165" s="13"/>
      <c r="BM165" s="13"/>
      <c r="BN165" s="13"/>
      <c r="BO165" s="13"/>
      <c r="BP165" s="13"/>
      <c r="BQ165" s="13"/>
      <c r="BR165" s="13"/>
    </row>
    <row r="166" spans="1:70" s="9" customFormat="1" ht="20.25" customHeight="1" x14ac:dyDescent="0.2">
      <c r="A166" s="7" t="s">
        <v>356</v>
      </c>
      <c r="B166" s="10" t="s">
        <v>394</v>
      </c>
      <c r="C166" s="7" t="s">
        <v>573</v>
      </c>
      <c r="D166" s="7" t="s">
        <v>389</v>
      </c>
      <c r="E166" s="7" t="s">
        <v>23</v>
      </c>
      <c r="F166" s="7" t="s">
        <v>390</v>
      </c>
      <c r="G166" s="7" t="s">
        <v>391</v>
      </c>
      <c r="H166" s="8"/>
      <c r="I166" s="8">
        <v>376</v>
      </c>
      <c r="J166" s="8"/>
      <c r="K166" s="8"/>
      <c r="L166" s="8"/>
      <c r="M166" s="8"/>
      <c r="N166" s="8">
        <v>47</v>
      </c>
      <c r="O166" s="8"/>
      <c r="P166" s="8"/>
      <c r="Q166" s="8">
        <v>235</v>
      </c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8"/>
      <c r="AD166" s="8"/>
      <c r="AE166" s="8"/>
      <c r="AF166" s="8"/>
      <c r="AG166" s="8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  <c r="AW166" s="13"/>
      <c r="AX166" s="13"/>
      <c r="AY166" s="13"/>
      <c r="AZ166" s="13"/>
      <c r="BA166" s="13"/>
      <c r="BB166" s="13"/>
      <c r="BC166" s="13"/>
      <c r="BD166" s="13"/>
      <c r="BE166" s="13"/>
      <c r="BF166" s="13"/>
      <c r="BG166" s="13"/>
      <c r="BH166" s="13"/>
      <c r="BI166" s="13"/>
      <c r="BJ166" s="13"/>
      <c r="BK166" s="13"/>
      <c r="BL166" s="13"/>
      <c r="BM166" s="13"/>
      <c r="BN166" s="13"/>
      <c r="BO166" s="13"/>
      <c r="BP166" s="13"/>
      <c r="BQ166" s="13"/>
      <c r="BR166" s="13"/>
    </row>
    <row r="167" spans="1:70" s="9" customFormat="1" ht="20.25" customHeight="1" x14ac:dyDescent="0.2">
      <c r="A167" s="7" t="s">
        <v>356</v>
      </c>
      <c r="B167" s="10" t="s">
        <v>394</v>
      </c>
      <c r="C167" s="7" t="s">
        <v>573</v>
      </c>
      <c r="D167" s="7" t="s">
        <v>392</v>
      </c>
      <c r="E167" s="7" t="s">
        <v>13</v>
      </c>
      <c r="F167" s="7" t="s">
        <v>393</v>
      </c>
      <c r="G167" s="7" t="s">
        <v>394</v>
      </c>
      <c r="H167" s="8"/>
      <c r="I167" s="8">
        <v>899</v>
      </c>
      <c r="J167" s="8"/>
      <c r="K167" s="8"/>
      <c r="L167" s="8"/>
      <c r="M167" s="8"/>
      <c r="N167" s="8">
        <v>227</v>
      </c>
      <c r="O167" s="8"/>
      <c r="P167" s="8"/>
      <c r="Q167" s="8">
        <v>573</v>
      </c>
      <c r="R167" s="8">
        <v>94</v>
      </c>
      <c r="S167" s="8"/>
      <c r="T167" s="8"/>
      <c r="U167" s="8">
        <v>5</v>
      </c>
      <c r="V167" s="8"/>
      <c r="W167" s="8"/>
      <c r="X167" s="8"/>
      <c r="Y167" s="8"/>
      <c r="Z167" s="8">
        <v>50</v>
      </c>
      <c r="AA167" s="8">
        <v>113</v>
      </c>
      <c r="AB167" s="8"/>
      <c r="AC167" s="8"/>
      <c r="AD167" s="8"/>
      <c r="AE167" s="8"/>
      <c r="AF167" s="8">
        <v>58</v>
      </c>
      <c r="AG167" s="8"/>
      <c r="AH167" s="13"/>
      <c r="AI167" s="13"/>
      <c r="AJ167" s="13"/>
      <c r="AK167" s="13"/>
      <c r="AL167" s="13"/>
      <c r="AM167" s="13"/>
      <c r="AN167" s="13"/>
      <c r="AO167" s="13">
        <v>24</v>
      </c>
      <c r="AP167" s="13"/>
      <c r="AQ167" s="13"/>
      <c r="AR167" s="13"/>
      <c r="AS167" s="13"/>
      <c r="AT167" s="13"/>
      <c r="AU167" s="13"/>
      <c r="AV167" s="13"/>
      <c r="AW167" s="13"/>
      <c r="AX167" s="13"/>
      <c r="AY167" s="13"/>
      <c r="AZ167" s="13"/>
      <c r="BA167" s="13"/>
      <c r="BB167" s="13"/>
      <c r="BC167" s="13"/>
      <c r="BD167" s="13"/>
      <c r="BE167" s="13"/>
      <c r="BF167" s="13"/>
      <c r="BG167" s="13"/>
      <c r="BH167" s="13"/>
      <c r="BI167" s="13"/>
      <c r="BJ167" s="13"/>
      <c r="BK167" s="13"/>
      <c r="BL167" s="13"/>
      <c r="BM167" s="13"/>
      <c r="BN167" s="13"/>
      <c r="BO167" s="13"/>
      <c r="BP167" s="13"/>
      <c r="BQ167" s="13"/>
      <c r="BR167" s="13"/>
    </row>
    <row r="168" spans="1:70" s="9" customFormat="1" ht="20.25" customHeight="1" x14ac:dyDescent="0.2">
      <c r="A168" s="7" t="s">
        <v>356</v>
      </c>
      <c r="B168" s="10" t="s">
        <v>394</v>
      </c>
      <c r="C168" s="7" t="s">
        <v>573</v>
      </c>
      <c r="D168" s="7" t="s">
        <v>395</v>
      </c>
      <c r="E168" s="7" t="s">
        <v>17</v>
      </c>
      <c r="F168" s="7" t="s">
        <v>241</v>
      </c>
      <c r="G168" s="7" t="s">
        <v>394</v>
      </c>
      <c r="H168" s="8">
        <v>147</v>
      </c>
      <c r="I168" s="8">
        <v>825</v>
      </c>
      <c r="J168" s="8"/>
      <c r="K168" s="8">
        <v>88</v>
      </c>
      <c r="L168" s="8"/>
      <c r="M168" s="8">
        <v>1</v>
      </c>
      <c r="N168" s="8">
        <v>202</v>
      </c>
      <c r="O168" s="8">
        <v>236</v>
      </c>
      <c r="P168" s="8"/>
      <c r="Q168" s="8">
        <v>588</v>
      </c>
      <c r="R168" s="8"/>
      <c r="S168" s="8">
        <v>10</v>
      </c>
      <c r="T168" s="8"/>
      <c r="U168" s="8">
        <v>4</v>
      </c>
      <c r="V168" s="8"/>
      <c r="W168" s="8"/>
      <c r="X168" s="8">
        <v>115</v>
      </c>
      <c r="Y168" s="8">
        <v>29</v>
      </c>
      <c r="Z168" s="8"/>
      <c r="AA168" s="8"/>
      <c r="AB168" s="8">
        <v>74</v>
      </c>
      <c r="AC168" s="8">
        <v>61</v>
      </c>
      <c r="AD168" s="8"/>
      <c r="AE168" s="8"/>
      <c r="AF168" s="8">
        <v>51</v>
      </c>
      <c r="AG168" s="8"/>
      <c r="AH168" s="13"/>
      <c r="AI168" s="13"/>
      <c r="AJ168" s="13"/>
      <c r="AK168" s="13">
        <v>10</v>
      </c>
      <c r="AL168" s="13">
        <v>15</v>
      </c>
      <c r="AM168" s="13">
        <v>22</v>
      </c>
      <c r="AN168" s="13"/>
      <c r="AO168" s="13">
        <v>36</v>
      </c>
      <c r="AP168" s="13">
        <v>35</v>
      </c>
      <c r="AQ168" s="13">
        <v>36</v>
      </c>
      <c r="AR168" s="13"/>
      <c r="AS168" s="13"/>
      <c r="AT168" s="13"/>
      <c r="AU168" s="13">
        <v>26</v>
      </c>
      <c r="AV168" s="13">
        <v>34</v>
      </c>
      <c r="AW168" s="13">
        <v>29</v>
      </c>
      <c r="AX168" s="13"/>
      <c r="AY168" s="13"/>
      <c r="AZ168" s="13"/>
      <c r="BA168" s="13"/>
      <c r="BB168" s="13"/>
      <c r="BC168" s="13"/>
      <c r="BD168" s="13"/>
      <c r="BE168" s="13"/>
      <c r="BF168" s="13"/>
      <c r="BG168" s="13"/>
      <c r="BH168" s="13"/>
      <c r="BI168" s="13"/>
      <c r="BJ168" s="13"/>
      <c r="BK168" s="13"/>
      <c r="BL168" s="13"/>
      <c r="BM168" s="13">
        <v>31</v>
      </c>
      <c r="BN168" s="13">
        <v>28</v>
      </c>
      <c r="BO168" s="13">
        <v>23</v>
      </c>
      <c r="BP168" s="13"/>
      <c r="BQ168" s="13"/>
      <c r="BR168" s="13"/>
    </row>
    <row r="169" spans="1:70" s="9" customFormat="1" ht="20.25" customHeight="1" x14ac:dyDescent="0.2">
      <c r="A169" s="7" t="s">
        <v>356</v>
      </c>
      <c r="B169" s="10" t="s">
        <v>394</v>
      </c>
      <c r="C169" s="7" t="s">
        <v>573</v>
      </c>
      <c r="D169" s="7" t="s">
        <v>396</v>
      </c>
      <c r="E169" s="7" t="s">
        <v>17</v>
      </c>
      <c r="F169" s="7" t="s">
        <v>397</v>
      </c>
      <c r="G169" s="7" t="s">
        <v>394</v>
      </c>
      <c r="H169" s="8">
        <v>8</v>
      </c>
      <c r="I169" s="8">
        <v>1260</v>
      </c>
      <c r="J169" s="8"/>
      <c r="K169" s="8"/>
      <c r="L169" s="8"/>
      <c r="M169" s="8"/>
      <c r="N169" s="8">
        <v>292</v>
      </c>
      <c r="O169" s="8">
        <v>8</v>
      </c>
      <c r="P169" s="8"/>
      <c r="Q169" s="8">
        <v>926</v>
      </c>
      <c r="R169" s="8"/>
      <c r="S169" s="8"/>
      <c r="T169" s="8"/>
      <c r="U169" s="8">
        <v>13</v>
      </c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8"/>
      <c r="AH169" s="13"/>
      <c r="AI169" s="13"/>
      <c r="AJ169" s="13"/>
      <c r="AK169" s="13"/>
      <c r="AL169" s="13"/>
      <c r="AM169" s="13"/>
      <c r="AN169" s="13"/>
      <c r="AO169" s="13">
        <v>39</v>
      </c>
      <c r="AP169" s="13">
        <v>32</v>
      </c>
      <c r="AQ169" s="13">
        <v>25</v>
      </c>
      <c r="AR169" s="13"/>
      <c r="AS169" s="13"/>
      <c r="AT169" s="13"/>
      <c r="AU169" s="13"/>
      <c r="AV169" s="13"/>
      <c r="AW169" s="13"/>
      <c r="AX169" s="13"/>
      <c r="AY169" s="13"/>
      <c r="AZ169" s="13"/>
      <c r="BA169" s="13"/>
      <c r="BB169" s="13"/>
      <c r="BC169" s="13"/>
      <c r="BD169" s="13"/>
      <c r="BE169" s="13"/>
      <c r="BF169" s="13"/>
      <c r="BG169" s="13"/>
      <c r="BH169" s="13"/>
      <c r="BI169" s="13"/>
      <c r="BJ169" s="13"/>
      <c r="BK169" s="13"/>
      <c r="BL169" s="13"/>
      <c r="BM169" s="13"/>
      <c r="BN169" s="13"/>
      <c r="BO169" s="13"/>
      <c r="BP169" s="13"/>
      <c r="BQ169" s="13"/>
      <c r="BR169" s="13"/>
    </row>
    <row r="170" spans="1:70" s="9" customFormat="1" ht="20.25" customHeight="1" x14ac:dyDescent="0.2">
      <c r="A170" s="7" t="s">
        <v>356</v>
      </c>
      <c r="B170" s="10" t="s">
        <v>394</v>
      </c>
      <c r="C170" s="7" t="s">
        <v>573</v>
      </c>
      <c r="D170" s="7" t="s">
        <v>398</v>
      </c>
      <c r="E170" s="7" t="s">
        <v>606</v>
      </c>
      <c r="F170" s="7" t="s">
        <v>399</v>
      </c>
      <c r="G170" s="7" t="s">
        <v>394</v>
      </c>
      <c r="H170" s="8">
        <v>12</v>
      </c>
      <c r="I170" s="8">
        <v>992</v>
      </c>
      <c r="J170" s="8"/>
      <c r="K170" s="8"/>
      <c r="L170" s="8"/>
      <c r="M170" s="8"/>
      <c r="N170" s="8">
        <v>171</v>
      </c>
      <c r="O170" s="8">
        <v>12</v>
      </c>
      <c r="P170" s="8"/>
      <c r="Q170" s="8">
        <v>725</v>
      </c>
      <c r="R170" s="8">
        <v>92</v>
      </c>
      <c r="S170" s="8"/>
      <c r="T170" s="8"/>
      <c r="U170" s="8">
        <v>4</v>
      </c>
      <c r="V170" s="8"/>
      <c r="W170" s="8"/>
      <c r="X170" s="8"/>
      <c r="Y170" s="8"/>
      <c r="Z170" s="8"/>
      <c r="AA170" s="8"/>
      <c r="AB170" s="8"/>
      <c r="AC170" s="8"/>
      <c r="AD170" s="8"/>
      <c r="AE170" s="8"/>
      <c r="AF170" s="8"/>
      <c r="AG170" s="8"/>
      <c r="AH170" s="13"/>
      <c r="AI170" s="13"/>
      <c r="AJ170" s="13"/>
      <c r="AK170" s="13"/>
      <c r="AL170" s="13"/>
      <c r="AM170" s="13"/>
      <c r="AN170" s="13"/>
      <c r="AO170" s="13">
        <v>22</v>
      </c>
      <c r="AP170" s="13"/>
      <c r="AQ170" s="13"/>
      <c r="AR170" s="13"/>
      <c r="AS170" s="13"/>
      <c r="AT170" s="13"/>
      <c r="AU170" s="13">
        <v>22</v>
      </c>
      <c r="AV170" s="13">
        <v>14</v>
      </c>
      <c r="AW170" s="13">
        <v>22</v>
      </c>
      <c r="AX170" s="13"/>
      <c r="AY170" s="13"/>
      <c r="AZ170" s="13"/>
      <c r="BA170" s="13"/>
      <c r="BB170" s="13"/>
      <c r="BC170" s="13"/>
      <c r="BD170" s="13"/>
      <c r="BE170" s="13"/>
      <c r="BF170" s="13"/>
      <c r="BG170" s="13"/>
      <c r="BH170" s="13"/>
      <c r="BI170" s="13"/>
      <c r="BJ170" s="13"/>
      <c r="BK170" s="13"/>
      <c r="BL170" s="13"/>
      <c r="BM170" s="13"/>
      <c r="BN170" s="13"/>
      <c r="BO170" s="13"/>
      <c r="BP170" s="13"/>
      <c r="BQ170" s="13"/>
      <c r="BR170" s="13"/>
    </row>
    <row r="171" spans="1:70" s="9" customFormat="1" ht="20.25" customHeight="1" x14ac:dyDescent="0.2">
      <c r="A171" s="7" t="s">
        <v>356</v>
      </c>
      <c r="B171" s="10" t="s">
        <v>394</v>
      </c>
      <c r="C171" s="7" t="s">
        <v>573</v>
      </c>
      <c r="D171" s="7" t="s">
        <v>400</v>
      </c>
      <c r="E171" s="7" t="s">
        <v>600</v>
      </c>
      <c r="F171" s="7" t="s">
        <v>401</v>
      </c>
      <c r="G171" s="7" t="s">
        <v>394</v>
      </c>
      <c r="H171" s="8"/>
      <c r="I171" s="8">
        <v>600</v>
      </c>
      <c r="J171" s="8"/>
      <c r="K171" s="8"/>
      <c r="L171" s="8"/>
      <c r="M171" s="8"/>
      <c r="N171" s="8">
        <v>89</v>
      </c>
      <c r="O171" s="8"/>
      <c r="P171" s="8"/>
      <c r="Q171" s="8">
        <v>88</v>
      </c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  <c r="AW171" s="13"/>
      <c r="AX171" s="13"/>
      <c r="AY171" s="13"/>
      <c r="AZ171" s="13"/>
      <c r="BA171" s="13"/>
      <c r="BB171" s="13"/>
      <c r="BC171" s="13"/>
      <c r="BD171" s="13"/>
      <c r="BE171" s="13"/>
      <c r="BF171" s="13"/>
      <c r="BG171" s="13"/>
      <c r="BH171" s="13"/>
      <c r="BI171" s="13"/>
      <c r="BJ171" s="13"/>
      <c r="BK171" s="13"/>
      <c r="BL171" s="13"/>
      <c r="BM171" s="13"/>
      <c r="BN171" s="13"/>
      <c r="BO171" s="13"/>
      <c r="BP171" s="13"/>
      <c r="BQ171" s="13"/>
      <c r="BR171" s="13"/>
    </row>
    <row r="172" spans="1:70" s="9" customFormat="1" ht="20.25" customHeight="1" x14ac:dyDescent="0.2">
      <c r="A172" s="7" t="s">
        <v>356</v>
      </c>
      <c r="B172" s="10" t="s">
        <v>394</v>
      </c>
      <c r="C172" s="7" t="s">
        <v>573</v>
      </c>
      <c r="D172" s="7" t="s">
        <v>402</v>
      </c>
      <c r="E172" s="7" t="s">
        <v>600</v>
      </c>
      <c r="F172" s="7" t="s">
        <v>403</v>
      </c>
      <c r="G172" s="7" t="s">
        <v>394</v>
      </c>
      <c r="H172" s="8"/>
      <c r="I172" s="8">
        <v>425</v>
      </c>
      <c r="J172" s="8"/>
      <c r="K172" s="8"/>
      <c r="L172" s="8"/>
      <c r="M172" s="8"/>
      <c r="N172" s="8">
        <v>19</v>
      </c>
      <c r="O172" s="8"/>
      <c r="P172" s="8"/>
      <c r="Q172" s="8">
        <v>165</v>
      </c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C172" s="8"/>
      <c r="AD172" s="8"/>
      <c r="AE172" s="8"/>
      <c r="AF172" s="8"/>
      <c r="AG172" s="8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  <c r="AW172" s="13"/>
      <c r="AX172" s="13"/>
      <c r="AY172" s="13"/>
      <c r="AZ172" s="13"/>
      <c r="BA172" s="13"/>
      <c r="BB172" s="13"/>
      <c r="BC172" s="13"/>
      <c r="BD172" s="13"/>
      <c r="BE172" s="13"/>
      <c r="BF172" s="13"/>
      <c r="BG172" s="13"/>
      <c r="BH172" s="13"/>
      <c r="BI172" s="13"/>
      <c r="BJ172" s="13"/>
      <c r="BK172" s="13"/>
      <c r="BL172" s="13"/>
      <c r="BM172" s="13"/>
      <c r="BN172" s="13"/>
      <c r="BO172" s="13"/>
      <c r="BP172" s="13"/>
      <c r="BQ172" s="13"/>
      <c r="BR172" s="13"/>
    </row>
    <row r="173" spans="1:70" s="9" customFormat="1" ht="20.25" customHeight="1" x14ac:dyDescent="0.2">
      <c r="A173" s="7" t="s">
        <v>356</v>
      </c>
      <c r="B173" s="10" t="s">
        <v>394</v>
      </c>
      <c r="C173" s="7" t="s">
        <v>573</v>
      </c>
      <c r="D173" s="7" t="s">
        <v>404</v>
      </c>
      <c r="E173" s="7" t="s">
        <v>600</v>
      </c>
      <c r="F173" s="7" t="s">
        <v>405</v>
      </c>
      <c r="G173" s="7" t="s">
        <v>394</v>
      </c>
      <c r="H173" s="8"/>
      <c r="I173" s="8">
        <v>502</v>
      </c>
      <c r="J173" s="8"/>
      <c r="K173" s="8"/>
      <c r="L173" s="8"/>
      <c r="M173" s="8"/>
      <c r="N173" s="8"/>
      <c r="O173" s="8"/>
      <c r="P173" s="8"/>
      <c r="Q173" s="8">
        <v>53</v>
      </c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  <c r="AE173" s="8"/>
      <c r="AF173" s="8"/>
      <c r="AG173" s="8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  <c r="AW173" s="13"/>
      <c r="AX173" s="13"/>
      <c r="AY173" s="13"/>
      <c r="AZ173" s="13"/>
      <c r="BA173" s="13"/>
      <c r="BB173" s="13"/>
      <c r="BC173" s="13"/>
      <c r="BD173" s="13"/>
      <c r="BE173" s="13"/>
      <c r="BF173" s="13"/>
      <c r="BG173" s="13"/>
      <c r="BH173" s="13"/>
      <c r="BI173" s="13"/>
      <c r="BJ173" s="13"/>
      <c r="BK173" s="13"/>
      <c r="BL173" s="13"/>
      <c r="BM173" s="13"/>
      <c r="BN173" s="13"/>
      <c r="BO173" s="13"/>
      <c r="BP173" s="13"/>
      <c r="BQ173" s="13"/>
      <c r="BR173" s="13"/>
    </row>
    <row r="174" spans="1:70" s="9" customFormat="1" ht="20.25" customHeight="1" x14ac:dyDescent="0.2">
      <c r="A174" s="7" t="s">
        <v>356</v>
      </c>
      <c r="B174" s="10" t="s">
        <v>394</v>
      </c>
      <c r="C174" s="7" t="s">
        <v>573</v>
      </c>
      <c r="D174" s="7" t="s">
        <v>406</v>
      </c>
      <c r="E174" s="7" t="s">
        <v>23</v>
      </c>
      <c r="F174" s="7" t="s">
        <v>407</v>
      </c>
      <c r="G174" s="7" t="s">
        <v>394</v>
      </c>
      <c r="H174" s="8">
        <v>5</v>
      </c>
      <c r="I174" s="8">
        <v>434</v>
      </c>
      <c r="J174" s="8"/>
      <c r="K174" s="8"/>
      <c r="L174" s="8"/>
      <c r="M174" s="8"/>
      <c r="N174" s="8">
        <v>87</v>
      </c>
      <c r="O174" s="8">
        <v>5</v>
      </c>
      <c r="P174" s="8"/>
      <c r="Q174" s="8">
        <v>220</v>
      </c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  <c r="AE174" s="8"/>
      <c r="AF174" s="8"/>
      <c r="AG174" s="8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  <c r="AW174" s="13"/>
      <c r="AX174" s="13"/>
      <c r="AY174" s="13"/>
      <c r="AZ174" s="13"/>
      <c r="BA174" s="13"/>
      <c r="BB174" s="13"/>
      <c r="BC174" s="13"/>
      <c r="BD174" s="13"/>
      <c r="BE174" s="13"/>
      <c r="BF174" s="13"/>
      <c r="BG174" s="13"/>
      <c r="BH174" s="13"/>
      <c r="BI174" s="13"/>
      <c r="BJ174" s="13"/>
      <c r="BK174" s="13"/>
      <c r="BL174" s="13"/>
      <c r="BM174" s="13"/>
      <c r="BN174" s="13"/>
      <c r="BO174" s="13"/>
      <c r="BP174" s="13"/>
      <c r="BQ174" s="13"/>
      <c r="BR174" s="13"/>
    </row>
    <row r="175" spans="1:70" s="9" customFormat="1" ht="20.25" customHeight="1" x14ac:dyDescent="0.2">
      <c r="A175" s="7" t="s">
        <v>356</v>
      </c>
      <c r="B175" s="10" t="s">
        <v>394</v>
      </c>
      <c r="C175" s="7" t="s">
        <v>573</v>
      </c>
      <c r="D175" s="7" t="s">
        <v>408</v>
      </c>
      <c r="E175" s="7" t="s">
        <v>23</v>
      </c>
      <c r="F175" s="7" t="s">
        <v>409</v>
      </c>
      <c r="G175" s="7" t="s">
        <v>410</v>
      </c>
      <c r="H175" s="8"/>
      <c r="I175" s="8">
        <v>275</v>
      </c>
      <c r="J175" s="8"/>
      <c r="K175" s="8"/>
      <c r="L175" s="8"/>
      <c r="M175" s="8"/>
      <c r="N175" s="8"/>
      <c r="O175" s="8"/>
      <c r="P175" s="8"/>
      <c r="Q175" s="8">
        <v>215</v>
      </c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  <c r="AU175" s="13"/>
      <c r="AV175" s="13"/>
      <c r="AW175" s="13"/>
      <c r="AX175" s="13"/>
      <c r="AY175" s="13"/>
      <c r="AZ175" s="13"/>
      <c r="BA175" s="13"/>
      <c r="BB175" s="13"/>
      <c r="BC175" s="13"/>
      <c r="BD175" s="13"/>
      <c r="BE175" s="13"/>
      <c r="BF175" s="13"/>
      <c r="BG175" s="13"/>
      <c r="BH175" s="13"/>
      <c r="BI175" s="13"/>
      <c r="BJ175" s="13"/>
      <c r="BK175" s="13"/>
      <c r="BL175" s="13"/>
      <c r="BM175" s="13"/>
      <c r="BN175" s="13"/>
      <c r="BO175" s="13"/>
      <c r="BP175" s="13"/>
      <c r="BQ175" s="13"/>
      <c r="BR175" s="13"/>
    </row>
    <row r="176" spans="1:70" s="9" customFormat="1" ht="20.25" customHeight="1" x14ac:dyDescent="0.2">
      <c r="A176" s="7" t="s">
        <v>356</v>
      </c>
      <c r="B176" s="10" t="s">
        <v>394</v>
      </c>
      <c r="C176" s="7" t="s">
        <v>573</v>
      </c>
      <c r="D176" s="7" t="s">
        <v>412</v>
      </c>
      <c r="E176" s="7" t="s">
        <v>23</v>
      </c>
      <c r="F176" s="7" t="s">
        <v>413</v>
      </c>
      <c r="G176" s="7" t="s">
        <v>414</v>
      </c>
      <c r="H176" s="8">
        <v>27</v>
      </c>
      <c r="I176" s="8">
        <v>408</v>
      </c>
      <c r="J176" s="8"/>
      <c r="K176" s="8"/>
      <c r="L176" s="8"/>
      <c r="M176" s="8"/>
      <c r="N176" s="8">
        <v>64</v>
      </c>
      <c r="O176" s="8">
        <v>27</v>
      </c>
      <c r="P176" s="8"/>
      <c r="Q176" s="8">
        <v>264</v>
      </c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  <c r="AE176" s="8"/>
      <c r="AF176" s="8"/>
      <c r="AG176" s="8"/>
      <c r="AH176" s="13">
        <v>27</v>
      </c>
      <c r="AI176" s="13"/>
      <c r="AJ176" s="13"/>
      <c r="AK176" s="13"/>
      <c r="AL176" s="13"/>
      <c r="AM176" s="13"/>
      <c r="AN176" s="13"/>
      <c r="AO176" s="13"/>
      <c r="AP176" s="13"/>
      <c r="AQ176" s="13"/>
      <c r="AR176" s="13"/>
      <c r="AS176" s="13"/>
      <c r="AT176" s="13"/>
      <c r="AU176" s="13"/>
      <c r="AV176" s="13"/>
      <c r="AW176" s="13"/>
      <c r="AX176" s="13"/>
      <c r="AY176" s="13"/>
      <c r="AZ176" s="13"/>
      <c r="BA176" s="13"/>
      <c r="BB176" s="13"/>
      <c r="BC176" s="13"/>
      <c r="BD176" s="13"/>
      <c r="BE176" s="13"/>
      <c r="BF176" s="13"/>
      <c r="BG176" s="13"/>
      <c r="BH176" s="13"/>
      <c r="BI176" s="13"/>
      <c r="BJ176" s="13"/>
      <c r="BK176" s="13"/>
      <c r="BL176" s="13"/>
      <c r="BM176" s="13"/>
      <c r="BN176" s="13"/>
      <c r="BO176" s="13"/>
      <c r="BP176" s="13"/>
      <c r="BQ176" s="13"/>
      <c r="BR176" s="13"/>
    </row>
    <row r="177" spans="1:70" s="9" customFormat="1" ht="20.25" customHeight="1" x14ac:dyDescent="0.2">
      <c r="A177" s="7" t="s">
        <v>356</v>
      </c>
      <c r="B177" s="10" t="s">
        <v>394</v>
      </c>
      <c r="C177" s="7" t="s">
        <v>573</v>
      </c>
      <c r="D177" s="7" t="s">
        <v>427</v>
      </c>
      <c r="E177" s="7" t="s">
        <v>23</v>
      </c>
      <c r="F177" s="7" t="s">
        <v>428</v>
      </c>
      <c r="G177" s="7" t="s">
        <v>429</v>
      </c>
      <c r="H177" s="8"/>
      <c r="I177" s="8">
        <v>385</v>
      </c>
      <c r="J177" s="8"/>
      <c r="K177" s="8"/>
      <c r="L177" s="8"/>
      <c r="M177" s="8"/>
      <c r="N177" s="8">
        <v>52</v>
      </c>
      <c r="O177" s="8"/>
      <c r="P177" s="8"/>
      <c r="Q177" s="8">
        <v>231</v>
      </c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13"/>
      <c r="AI177" s="13"/>
      <c r="AJ177" s="13"/>
      <c r="AK177" s="13"/>
      <c r="AL177" s="13"/>
      <c r="AM177" s="13"/>
      <c r="AN177" s="13"/>
      <c r="AO177" s="13"/>
      <c r="AP177" s="13"/>
      <c r="AQ177" s="13"/>
      <c r="AR177" s="13"/>
      <c r="AS177" s="13"/>
      <c r="AT177" s="13"/>
      <c r="AU177" s="13"/>
      <c r="AV177" s="13"/>
      <c r="AW177" s="13"/>
      <c r="AX177" s="13"/>
      <c r="AY177" s="13"/>
      <c r="AZ177" s="13"/>
      <c r="BA177" s="13"/>
      <c r="BB177" s="13"/>
      <c r="BC177" s="13"/>
      <c r="BD177" s="13"/>
      <c r="BE177" s="13"/>
      <c r="BF177" s="13"/>
      <c r="BG177" s="13"/>
      <c r="BH177" s="13"/>
      <c r="BI177" s="13"/>
      <c r="BJ177" s="13"/>
      <c r="BK177" s="13"/>
      <c r="BL177" s="13"/>
      <c r="BM177" s="13"/>
      <c r="BN177" s="13"/>
      <c r="BO177" s="13"/>
      <c r="BP177" s="13"/>
      <c r="BQ177" s="13"/>
      <c r="BR177" s="13"/>
    </row>
    <row r="178" spans="1:70" s="9" customFormat="1" ht="20.25" customHeight="1" x14ac:dyDescent="0.2">
      <c r="A178" s="7" t="s">
        <v>356</v>
      </c>
      <c r="B178" s="10" t="s">
        <v>394</v>
      </c>
      <c r="C178" s="7" t="s">
        <v>573</v>
      </c>
      <c r="D178" s="7" t="s">
        <v>436</v>
      </c>
      <c r="E178" s="7" t="s">
        <v>23</v>
      </c>
      <c r="F178" s="7" t="s">
        <v>437</v>
      </c>
      <c r="G178" s="7" t="s">
        <v>394</v>
      </c>
      <c r="H178" s="8">
        <v>52</v>
      </c>
      <c r="I178" s="8">
        <v>488</v>
      </c>
      <c r="J178" s="8"/>
      <c r="K178" s="8"/>
      <c r="L178" s="8"/>
      <c r="M178" s="8"/>
      <c r="N178" s="8">
        <v>61</v>
      </c>
      <c r="O178" s="8">
        <v>52</v>
      </c>
      <c r="P178" s="8"/>
      <c r="Q178" s="8">
        <v>304</v>
      </c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  <c r="AE178" s="8"/>
      <c r="AF178" s="8"/>
      <c r="AG178" s="8"/>
      <c r="AH178" s="13">
        <v>21</v>
      </c>
      <c r="AI178" s="13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  <c r="AU178" s="13"/>
      <c r="AV178" s="13"/>
      <c r="AW178" s="13"/>
      <c r="AX178" s="13"/>
      <c r="AY178" s="13"/>
      <c r="AZ178" s="13"/>
      <c r="BA178" s="13"/>
      <c r="BB178" s="13"/>
      <c r="BC178" s="13"/>
      <c r="BD178" s="13"/>
      <c r="BE178" s="13"/>
      <c r="BF178" s="13"/>
      <c r="BG178" s="13"/>
      <c r="BH178" s="13"/>
      <c r="BI178" s="13"/>
      <c r="BJ178" s="13"/>
      <c r="BK178" s="13"/>
      <c r="BL178" s="13"/>
      <c r="BM178" s="13"/>
      <c r="BN178" s="13"/>
      <c r="BO178" s="13"/>
      <c r="BP178" s="13"/>
      <c r="BQ178" s="13"/>
      <c r="BR178" s="13"/>
    </row>
    <row r="179" spans="1:70" s="9" customFormat="1" ht="20.25" customHeight="1" x14ac:dyDescent="0.2">
      <c r="A179" s="7" t="s">
        <v>356</v>
      </c>
      <c r="B179" s="10" t="s">
        <v>394</v>
      </c>
      <c r="C179" s="7" t="s">
        <v>573</v>
      </c>
      <c r="D179" s="7" t="s">
        <v>438</v>
      </c>
      <c r="E179" s="7" t="s">
        <v>23</v>
      </c>
      <c r="F179" s="7" t="s">
        <v>439</v>
      </c>
      <c r="G179" s="7" t="s">
        <v>394</v>
      </c>
      <c r="H179" s="8">
        <v>11</v>
      </c>
      <c r="I179" s="8">
        <v>539</v>
      </c>
      <c r="J179" s="8"/>
      <c r="K179" s="8"/>
      <c r="L179" s="8">
        <v>9</v>
      </c>
      <c r="M179" s="8"/>
      <c r="N179" s="8">
        <v>119</v>
      </c>
      <c r="O179" s="8">
        <v>20</v>
      </c>
      <c r="P179" s="8"/>
      <c r="Q179" s="8"/>
      <c r="R179" s="8">
        <v>251</v>
      </c>
      <c r="S179" s="8"/>
      <c r="T179" s="8">
        <v>34</v>
      </c>
      <c r="U179" s="8">
        <v>2</v>
      </c>
      <c r="V179" s="8"/>
      <c r="W179" s="8"/>
      <c r="X179" s="8"/>
      <c r="Y179" s="8"/>
      <c r="Z179" s="8"/>
      <c r="AA179" s="8"/>
      <c r="AB179" s="8"/>
      <c r="AC179" s="8"/>
      <c r="AD179" s="8"/>
      <c r="AE179" s="8"/>
      <c r="AF179" s="8"/>
      <c r="AG179" s="8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  <c r="AV179" s="13"/>
      <c r="AW179" s="13"/>
      <c r="AX179" s="13"/>
      <c r="AY179" s="13"/>
      <c r="AZ179" s="13"/>
      <c r="BA179" s="13"/>
      <c r="BB179" s="13"/>
      <c r="BC179" s="13"/>
      <c r="BD179" s="13"/>
      <c r="BE179" s="13"/>
      <c r="BF179" s="13">
        <v>19</v>
      </c>
      <c r="BG179" s="13">
        <v>27</v>
      </c>
      <c r="BH179" s="13">
        <v>29</v>
      </c>
      <c r="BI179" s="13">
        <v>24</v>
      </c>
      <c r="BJ179" s="13"/>
      <c r="BK179" s="13"/>
      <c r="BL179" s="13"/>
      <c r="BM179" s="13"/>
      <c r="BN179" s="13"/>
      <c r="BO179" s="13"/>
      <c r="BP179" s="13"/>
      <c r="BQ179" s="13"/>
      <c r="BR179" s="13"/>
    </row>
    <row r="180" spans="1:70" s="9" customFormat="1" ht="20.25" customHeight="1" x14ac:dyDescent="0.2">
      <c r="A180" s="7" t="s">
        <v>356</v>
      </c>
      <c r="B180" s="10" t="s">
        <v>394</v>
      </c>
      <c r="C180" s="7" t="s">
        <v>573</v>
      </c>
      <c r="D180" s="7" t="s">
        <v>442</v>
      </c>
      <c r="E180" s="7" t="s">
        <v>23</v>
      </c>
      <c r="F180" s="7" t="s">
        <v>443</v>
      </c>
      <c r="G180" s="7" t="s">
        <v>394</v>
      </c>
      <c r="H180" s="8"/>
      <c r="I180" s="8">
        <v>488</v>
      </c>
      <c r="J180" s="8"/>
      <c r="K180" s="8"/>
      <c r="L180" s="8"/>
      <c r="M180" s="8"/>
      <c r="N180" s="8"/>
      <c r="O180" s="8"/>
      <c r="P180" s="8"/>
      <c r="Q180" s="8">
        <v>306</v>
      </c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  <c r="AC180" s="8"/>
      <c r="AD180" s="8"/>
      <c r="AE180" s="8"/>
      <c r="AF180" s="8"/>
      <c r="AG180" s="8"/>
      <c r="AH180" s="13"/>
      <c r="AI180" s="13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  <c r="AU180" s="13"/>
      <c r="AV180" s="13"/>
      <c r="AW180" s="13"/>
      <c r="AX180" s="13"/>
      <c r="AY180" s="13"/>
      <c r="AZ180" s="13"/>
      <c r="BA180" s="13"/>
      <c r="BB180" s="13"/>
      <c r="BC180" s="13"/>
      <c r="BD180" s="13"/>
      <c r="BE180" s="13"/>
      <c r="BF180" s="13"/>
      <c r="BG180" s="13"/>
      <c r="BH180" s="13"/>
      <c r="BI180" s="13"/>
      <c r="BJ180" s="13"/>
      <c r="BK180" s="13"/>
      <c r="BL180" s="13"/>
      <c r="BM180" s="13"/>
      <c r="BN180" s="13"/>
      <c r="BO180" s="13"/>
      <c r="BP180" s="13"/>
      <c r="BQ180" s="13"/>
      <c r="BR180" s="13"/>
    </row>
    <row r="181" spans="1:70" s="9" customFormat="1" ht="20.25" customHeight="1" x14ac:dyDescent="0.2">
      <c r="A181" s="7" t="s">
        <v>356</v>
      </c>
      <c r="B181" s="10" t="s">
        <v>394</v>
      </c>
      <c r="C181" s="7" t="s">
        <v>573</v>
      </c>
      <c r="D181" s="7" t="s">
        <v>477</v>
      </c>
      <c r="E181" s="7" t="s">
        <v>23</v>
      </c>
      <c r="F181" s="7" t="s">
        <v>478</v>
      </c>
      <c r="G181" s="7" t="s">
        <v>394</v>
      </c>
      <c r="H181" s="8">
        <v>39</v>
      </c>
      <c r="I181" s="8">
        <v>455</v>
      </c>
      <c r="J181" s="8"/>
      <c r="K181" s="8"/>
      <c r="L181" s="8"/>
      <c r="M181" s="8"/>
      <c r="N181" s="8">
        <v>61</v>
      </c>
      <c r="O181" s="8">
        <v>39</v>
      </c>
      <c r="P181" s="8"/>
      <c r="Q181" s="8">
        <v>265</v>
      </c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C181" s="8"/>
      <c r="AD181" s="8"/>
      <c r="AE181" s="8"/>
      <c r="AF181" s="8"/>
      <c r="AG181" s="8"/>
      <c r="AH181" s="13"/>
      <c r="AI181" s="13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  <c r="AU181" s="13"/>
      <c r="AV181" s="13"/>
      <c r="AW181" s="13"/>
      <c r="AX181" s="13"/>
      <c r="AY181" s="13"/>
      <c r="AZ181" s="13"/>
      <c r="BA181" s="13"/>
      <c r="BB181" s="13"/>
      <c r="BC181" s="13"/>
      <c r="BD181" s="13"/>
      <c r="BE181" s="13"/>
      <c r="BF181" s="13"/>
      <c r="BG181" s="13"/>
      <c r="BH181" s="13"/>
      <c r="BI181" s="13"/>
      <c r="BJ181" s="13"/>
      <c r="BK181" s="13"/>
      <c r="BL181" s="13"/>
      <c r="BM181" s="13"/>
      <c r="BN181" s="13"/>
      <c r="BO181" s="13"/>
      <c r="BP181" s="13"/>
      <c r="BQ181" s="13"/>
      <c r="BR181" s="13"/>
    </row>
    <row r="182" spans="1:70" s="9" customFormat="1" ht="20.25" customHeight="1" x14ac:dyDescent="0.2">
      <c r="A182" s="7" t="s">
        <v>356</v>
      </c>
      <c r="B182" s="10" t="s">
        <v>394</v>
      </c>
      <c r="C182" s="7" t="s">
        <v>573</v>
      </c>
      <c r="D182" s="7" t="s">
        <v>480</v>
      </c>
      <c r="E182" s="7" t="s">
        <v>23</v>
      </c>
      <c r="F182" s="7" t="s">
        <v>481</v>
      </c>
      <c r="G182" s="7" t="s">
        <v>482</v>
      </c>
      <c r="H182" s="8">
        <v>10</v>
      </c>
      <c r="I182" s="8">
        <v>593</v>
      </c>
      <c r="J182" s="8"/>
      <c r="K182" s="8"/>
      <c r="L182" s="8"/>
      <c r="M182" s="8"/>
      <c r="N182" s="8">
        <v>69</v>
      </c>
      <c r="O182" s="8">
        <v>10</v>
      </c>
      <c r="P182" s="8"/>
      <c r="Q182" s="8">
        <v>297</v>
      </c>
      <c r="R182" s="8"/>
      <c r="S182" s="8"/>
      <c r="T182" s="8"/>
      <c r="U182" s="8">
        <v>1</v>
      </c>
      <c r="V182" s="8"/>
      <c r="W182" s="8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13">
        <v>10</v>
      </c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  <c r="AU182" s="13"/>
      <c r="AV182" s="13"/>
      <c r="AW182" s="13"/>
      <c r="AX182" s="13"/>
      <c r="AY182" s="13"/>
      <c r="AZ182" s="13"/>
      <c r="BA182" s="13"/>
      <c r="BB182" s="13"/>
      <c r="BC182" s="13"/>
      <c r="BD182" s="13"/>
      <c r="BE182" s="13"/>
      <c r="BF182" s="13"/>
      <c r="BG182" s="13"/>
      <c r="BH182" s="13"/>
      <c r="BI182" s="13"/>
      <c r="BJ182" s="13"/>
      <c r="BK182" s="13"/>
      <c r="BL182" s="13"/>
      <c r="BM182" s="13"/>
      <c r="BN182" s="13"/>
      <c r="BO182" s="13"/>
      <c r="BP182" s="13"/>
      <c r="BQ182" s="13"/>
      <c r="BR182" s="13"/>
    </row>
    <row r="183" spans="1:70" s="9" customFormat="1" ht="20.25" customHeight="1" x14ac:dyDescent="0.2">
      <c r="A183" s="7" t="s">
        <v>356</v>
      </c>
      <c r="B183" s="10" t="s">
        <v>394</v>
      </c>
      <c r="C183" s="7" t="s">
        <v>573</v>
      </c>
      <c r="D183" s="7" t="s">
        <v>483</v>
      </c>
      <c r="E183" s="7" t="s">
        <v>23</v>
      </c>
      <c r="F183" s="7" t="s">
        <v>484</v>
      </c>
      <c r="G183" s="7" t="s">
        <v>472</v>
      </c>
      <c r="H183" s="8"/>
      <c r="I183" s="8">
        <v>614</v>
      </c>
      <c r="J183" s="8"/>
      <c r="K183" s="8"/>
      <c r="L183" s="8"/>
      <c r="M183" s="8"/>
      <c r="N183" s="8">
        <v>142</v>
      </c>
      <c r="O183" s="8"/>
      <c r="P183" s="8"/>
      <c r="Q183" s="8">
        <v>284</v>
      </c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13"/>
      <c r="AI183" s="13"/>
      <c r="AJ183" s="13"/>
      <c r="AK183" s="13"/>
      <c r="AL183" s="13"/>
      <c r="AM183" s="13"/>
      <c r="AN183" s="13"/>
      <c r="AO183" s="13"/>
      <c r="AP183" s="13"/>
      <c r="AQ183" s="13"/>
      <c r="AR183" s="13"/>
      <c r="AS183" s="13"/>
      <c r="AT183" s="13"/>
      <c r="AU183" s="13"/>
      <c r="AV183" s="13"/>
      <c r="AW183" s="13"/>
      <c r="AX183" s="13"/>
      <c r="AY183" s="13"/>
      <c r="AZ183" s="13"/>
      <c r="BA183" s="13"/>
      <c r="BB183" s="13"/>
      <c r="BC183" s="13"/>
      <c r="BD183" s="13"/>
      <c r="BE183" s="13"/>
      <c r="BF183" s="13"/>
      <c r="BG183" s="13"/>
      <c r="BH183" s="13"/>
      <c r="BI183" s="13"/>
      <c r="BJ183" s="13"/>
      <c r="BK183" s="13"/>
      <c r="BL183" s="13"/>
      <c r="BM183" s="13"/>
      <c r="BN183" s="13"/>
      <c r="BO183" s="13"/>
      <c r="BP183" s="13"/>
      <c r="BQ183" s="13"/>
      <c r="BR183" s="13"/>
    </row>
    <row r="184" spans="1:70" s="9" customFormat="1" ht="20.25" customHeight="1" x14ac:dyDescent="0.2">
      <c r="A184" s="7" t="s">
        <v>356</v>
      </c>
      <c r="B184" s="10" t="s">
        <v>394</v>
      </c>
      <c r="C184" s="7" t="s">
        <v>573</v>
      </c>
      <c r="D184" s="7" t="s">
        <v>489</v>
      </c>
      <c r="E184" s="7" t="s">
        <v>23</v>
      </c>
      <c r="F184" s="7" t="s">
        <v>490</v>
      </c>
      <c r="G184" s="7" t="s">
        <v>394</v>
      </c>
      <c r="H184" s="8">
        <v>24</v>
      </c>
      <c r="I184" s="8">
        <v>411</v>
      </c>
      <c r="J184" s="8"/>
      <c r="K184" s="8"/>
      <c r="L184" s="8"/>
      <c r="M184" s="8"/>
      <c r="N184" s="8">
        <v>52</v>
      </c>
      <c r="O184" s="8">
        <v>24</v>
      </c>
      <c r="P184" s="8"/>
      <c r="Q184" s="8">
        <v>221</v>
      </c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8"/>
      <c r="AG184" s="8"/>
      <c r="AH184" s="13">
        <v>24</v>
      </c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  <c r="AU184" s="13"/>
      <c r="AV184" s="13"/>
      <c r="AW184" s="13"/>
      <c r="AX184" s="13"/>
      <c r="AY184" s="13"/>
      <c r="AZ184" s="13"/>
      <c r="BA184" s="13"/>
      <c r="BB184" s="13"/>
      <c r="BC184" s="13"/>
      <c r="BD184" s="13"/>
      <c r="BE184" s="13"/>
      <c r="BF184" s="13"/>
      <c r="BG184" s="13"/>
      <c r="BH184" s="13"/>
      <c r="BI184" s="13"/>
      <c r="BJ184" s="13"/>
      <c r="BK184" s="13"/>
      <c r="BL184" s="13"/>
      <c r="BM184" s="13"/>
      <c r="BN184" s="13"/>
      <c r="BO184" s="13"/>
      <c r="BP184" s="13"/>
      <c r="BQ184" s="13"/>
      <c r="BR184" s="13"/>
    </row>
    <row r="185" spans="1:70" s="9" customFormat="1" ht="20.25" customHeight="1" x14ac:dyDescent="0.2">
      <c r="A185" s="7" t="s">
        <v>356</v>
      </c>
      <c r="B185" s="10" t="s">
        <v>394</v>
      </c>
      <c r="C185" s="7" t="s">
        <v>573</v>
      </c>
      <c r="D185" s="7" t="s">
        <v>493</v>
      </c>
      <c r="E185" s="7" t="s">
        <v>23</v>
      </c>
      <c r="F185" s="7" t="s">
        <v>494</v>
      </c>
      <c r="G185" s="7" t="s">
        <v>394</v>
      </c>
      <c r="H185" s="8"/>
      <c r="I185" s="8">
        <v>405</v>
      </c>
      <c r="J185" s="8"/>
      <c r="K185" s="8"/>
      <c r="L185" s="8"/>
      <c r="M185" s="8"/>
      <c r="N185" s="8">
        <v>54</v>
      </c>
      <c r="O185" s="8"/>
      <c r="P185" s="8"/>
      <c r="Q185" s="8">
        <v>189</v>
      </c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  <c r="AU185" s="13"/>
      <c r="AV185" s="13"/>
      <c r="AW185" s="13"/>
      <c r="AX185" s="13"/>
      <c r="AY185" s="13"/>
      <c r="AZ185" s="13"/>
      <c r="BA185" s="13"/>
      <c r="BB185" s="13"/>
      <c r="BC185" s="13"/>
      <c r="BD185" s="13"/>
      <c r="BE185" s="13"/>
      <c r="BF185" s="13"/>
      <c r="BG185" s="13"/>
      <c r="BH185" s="13"/>
      <c r="BI185" s="13"/>
      <c r="BJ185" s="13"/>
      <c r="BK185" s="13"/>
      <c r="BL185" s="13"/>
      <c r="BM185" s="13"/>
      <c r="BN185" s="13"/>
      <c r="BO185" s="13"/>
      <c r="BP185" s="13"/>
      <c r="BQ185" s="13"/>
      <c r="BR185" s="13"/>
    </row>
    <row r="186" spans="1:70" s="9" customFormat="1" ht="20.25" customHeight="1" x14ac:dyDescent="0.2">
      <c r="A186" s="7" t="s">
        <v>356</v>
      </c>
      <c r="B186" s="10" t="s">
        <v>394</v>
      </c>
      <c r="C186" s="7" t="s">
        <v>573</v>
      </c>
      <c r="D186" s="7" t="s">
        <v>495</v>
      </c>
      <c r="E186" s="7" t="s">
        <v>23</v>
      </c>
      <c r="F186" s="7" t="s">
        <v>496</v>
      </c>
      <c r="G186" s="7" t="s">
        <v>394</v>
      </c>
      <c r="H186" s="8">
        <v>62</v>
      </c>
      <c r="I186" s="8">
        <v>490</v>
      </c>
      <c r="J186" s="8"/>
      <c r="K186" s="8"/>
      <c r="L186" s="8"/>
      <c r="M186" s="8"/>
      <c r="N186" s="8">
        <v>83</v>
      </c>
      <c r="O186" s="8">
        <v>62</v>
      </c>
      <c r="P186" s="8"/>
      <c r="Q186" s="8">
        <v>79</v>
      </c>
      <c r="R186" s="8">
        <v>200</v>
      </c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  <c r="AE186" s="8"/>
      <c r="AF186" s="8"/>
      <c r="AG186" s="8"/>
      <c r="AH186" s="13">
        <v>9</v>
      </c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  <c r="AU186" s="13"/>
      <c r="AV186" s="13"/>
      <c r="AW186" s="13"/>
      <c r="AX186" s="13"/>
      <c r="AY186" s="13"/>
      <c r="AZ186" s="13"/>
      <c r="BA186" s="13"/>
      <c r="BB186" s="13"/>
      <c r="BC186" s="13"/>
      <c r="BD186" s="13"/>
      <c r="BE186" s="13"/>
      <c r="BF186" s="13"/>
      <c r="BG186" s="13"/>
      <c r="BH186" s="13"/>
      <c r="BI186" s="13"/>
      <c r="BJ186" s="13"/>
      <c r="BK186" s="13"/>
      <c r="BL186" s="13"/>
      <c r="BM186" s="13"/>
      <c r="BN186" s="13"/>
      <c r="BO186" s="13"/>
      <c r="BP186" s="13"/>
      <c r="BQ186" s="13"/>
      <c r="BR186" s="13"/>
    </row>
    <row r="187" spans="1:70" s="9" customFormat="1" ht="20.25" customHeight="1" x14ac:dyDescent="0.2">
      <c r="A187" s="7" t="s">
        <v>356</v>
      </c>
      <c r="B187" s="10" t="s">
        <v>394</v>
      </c>
      <c r="C187" s="7" t="s">
        <v>573</v>
      </c>
      <c r="D187" s="7" t="s">
        <v>502</v>
      </c>
      <c r="E187" s="7" t="s">
        <v>23</v>
      </c>
      <c r="F187" s="7" t="s">
        <v>503</v>
      </c>
      <c r="G187" s="7" t="s">
        <v>504</v>
      </c>
      <c r="H187" s="8"/>
      <c r="I187" s="8">
        <v>518</v>
      </c>
      <c r="J187" s="8"/>
      <c r="K187" s="8"/>
      <c r="L187" s="8"/>
      <c r="M187" s="8"/>
      <c r="N187" s="8">
        <v>76</v>
      </c>
      <c r="O187" s="8"/>
      <c r="P187" s="8"/>
      <c r="Q187" s="8">
        <v>309</v>
      </c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  <c r="AU187" s="13"/>
      <c r="AV187" s="13"/>
      <c r="AW187" s="13"/>
      <c r="AX187" s="13"/>
      <c r="AY187" s="13"/>
      <c r="AZ187" s="13"/>
      <c r="BA187" s="13"/>
      <c r="BB187" s="13"/>
      <c r="BC187" s="13"/>
      <c r="BD187" s="13"/>
      <c r="BE187" s="13"/>
      <c r="BF187" s="13"/>
      <c r="BG187" s="13"/>
      <c r="BH187" s="13"/>
      <c r="BI187" s="13"/>
      <c r="BJ187" s="13"/>
      <c r="BK187" s="13"/>
      <c r="BL187" s="13"/>
      <c r="BM187" s="13"/>
      <c r="BN187" s="13"/>
      <c r="BO187" s="13"/>
      <c r="BP187" s="13"/>
      <c r="BQ187" s="13"/>
      <c r="BR187" s="13"/>
    </row>
    <row r="188" spans="1:70" s="9" customFormat="1" ht="20.25" customHeight="1" x14ac:dyDescent="0.2">
      <c r="A188" s="7" t="s">
        <v>356</v>
      </c>
      <c r="B188" s="10" t="s">
        <v>394</v>
      </c>
      <c r="C188" s="7" t="s">
        <v>573</v>
      </c>
      <c r="D188" s="7" t="s">
        <v>507</v>
      </c>
      <c r="E188" s="7" t="s">
        <v>600</v>
      </c>
      <c r="F188" s="7" t="s">
        <v>494</v>
      </c>
      <c r="G188" s="7" t="s">
        <v>394</v>
      </c>
      <c r="H188" s="8">
        <v>7</v>
      </c>
      <c r="I188" s="8">
        <v>432</v>
      </c>
      <c r="J188" s="8"/>
      <c r="K188" s="8"/>
      <c r="L188" s="8"/>
      <c r="M188" s="8"/>
      <c r="N188" s="8">
        <v>45</v>
      </c>
      <c r="O188" s="8">
        <v>7</v>
      </c>
      <c r="P188" s="8"/>
      <c r="Q188" s="8">
        <v>313</v>
      </c>
      <c r="R188" s="8">
        <v>47</v>
      </c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  <c r="AE188" s="8"/>
      <c r="AF188" s="8"/>
      <c r="AG188" s="8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  <c r="AW188" s="13"/>
      <c r="AX188" s="13"/>
      <c r="AY188" s="13"/>
      <c r="AZ188" s="13"/>
      <c r="BA188" s="13"/>
      <c r="BB188" s="13"/>
      <c r="BC188" s="13"/>
      <c r="BD188" s="13"/>
      <c r="BE188" s="13"/>
      <c r="BF188" s="13"/>
      <c r="BG188" s="13"/>
      <c r="BH188" s="13"/>
      <c r="BI188" s="13"/>
      <c r="BJ188" s="13"/>
      <c r="BK188" s="13"/>
      <c r="BL188" s="13"/>
      <c r="BM188" s="13"/>
      <c r="BN188" s="13"/>
      <c r="BO188" s="13"/>
      <c r="BP188" s="13"/>
      <c r="BQ188" s="13"/>
      <c r="BR188" s="13"/>
    </row>
    <row r="189" spans="1:70" s="9" customFormat="1" ht="20.25" customHeight="1" x14ac:dyDescent="0.2">
      <c r="A189" s="7" t="s">
        <v>356</v>
      </c>
      <c r="B189" s="10" t="s">
        <v>394</v>
      </c>
      <c r="C189" s="7" t="s">
        <v>573</v>
      </c>
      <c r="D189" s="7" t="s">
        <v>510</v>
      </c>
      <c r="E189" s="7" t="s">
        <v>23</v>
      </c>
      <c r="F189" s="7" t="s">
        <v>511</v>
      </c>
      <c r="G189" s="7" t="s">
        <v>394</v>
      </c>
      <c r="H189" s="8"/>
      <c r="I189" s="8">
        <v>569</v>
      </c>
      <c r="J189" s="8"/>
      <c r="K189" s="8"/>
      <c r="L189" s="8"/>
      <c r="M189" s="8"/>
      <c r="N189" s="8"/>
      <c r="O189" s="8"/>
      <c r="P189" s="8"/>
      <c r="Q189" s="8">
        <v>365</v>
      </c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  <c r="AE189" s="8"/>
      <c r="AF189" s="8"/>
      <c r="AG189" s="8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  <c r="AU189" s="13"/>
      <c r="AV189" s="13"/>
      <c r="AW189" s="13"/>
      <c r="AX189" s="13"/>
      <c r="AY189" s="13"/>
      <c r="AZ189" s="13"/>
      <c r="BA189" s="13"/>
      <c r="BB189" s="13"/>
      <c r="BC189" s="13"/>
      <c r="BD189" s="13"/>
      <c r="BE189" s="13"/>
      <c r="BF189" s="13"/>
      <c r="BG189" s="13"/>
      <c r="BH189" s="13"/>
      <c r="BI189" s="13"/>
      <c r="BJ189" s="13"/>
      <c r="BK189" s="13"/>
      <c r="BL189" s="13"/>
      <c r="BM189" s="13"/>
      <c r="BN189" s="13"/>
      <c r="BO189" s="13"/>
      <c r="BP189" s="13"/>
      <c r="BQ189" s="13"/>
      <c r="BR189" s="13"/>
    </row>
    <row r="190" spans="1:70" s="9" customFormat="1" ht="20.25" customHeight="1" x14ac:dyDescent="0.2">
      <c r="A190" s="7" t="s">
        <v>356</v>
      </c>
      <c r="B190" s="10" t="s">
        <v>394</v>
      </c>
      <c r="C190" s="7" t="s">
        <v>573</v>
      </c>
      <c r="D190" s="7" t="s">
        <v>520</v>
      </c>
      <c r="E190" s="7" t="s">
        <v>23</v>
      </c>
      <c r="F190" s="7" t="s">
        <v>247</v>
      </c>
      <c r="G190" s="7" t="s">
        <v>394</v>
      </c>
      <c r="H190" s="8"/>
      <c r="I190" s="8">
        <v>435</v>
      </c>
      <c r="J190" s="8"/>
      <c r="K190" s="8"/>
      <c r="L190" s="8"/>
      <c r="M190" s="8"/>
      <c r="N190" s="8">
        <v>55</v>
      </c>
      <c r="O190" s="8"/>
      <c r="P190" s="8"/>
      <c r="Q190" s="8">
        <v>266</v>
      </c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  <c r="AE190" s="8"/>
      <c r="AF190" s="8"/>
      <c r="AG190" s="8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  <c r="AU190" s="13"/>
      <c r="AV190" s="13"/>
      <c r="AW190" s="13"/>
      <c r="AX190" s="13"/>
      <c r="AY190" s="13"/>
      <c r="AZ190" s="13"/>
      <c r="BA190" s="13"/>
      <c r="BB190" s="13"/>
      <c r="BC190" s="13"/>
      <c r="BD190" s="13"/>
      <c r="BE190" s="13"/>
      <c r="BF190" s="13"/>
      <c r="BG190" s="13"/>
      <c r="BH190" s="13"/>
      <c r="BI190" s="13"/>
      <c r="BJ190" s="13"/>
      <c r="BK190" s="13"/>
      <c r="BL190" s="13"/>
      <c r="BM190" s="13"/>
      <c r="BN190" s="13"/>
      <c r="BO190" s="13"/>
      <c r="BP190" s="13"/>
      <c r="BQ190" s="13"/>
      <c r="BR190" s="13"/>
    </row>
    <row r="191" spans="1:70" s="9" customFormat="1" ht="20.25" customHeight="1" x14ac:dyDescent="0.2">
      <c r="A191" s="7" t="s">
        <v>356</v>
      </c>
      <c r="B191" s="10" t="s">
        <v>394</v>
      </c>
      <c r="C191" s="7" t="s">
        <v>573</v>
      </c>
      <c r="D191" s="7" t="s">
        <v>521</v>
      </c>
      <c r="E191" s="7" t="s">
        <v>23</v>
      </c>
      <c r="F191" s="7" t="s">
        <v>522</v>
      </c>
      <c r="G191" s="7" t="s">
        <v>523</v>
      </c>
      <c r="H191" s="8"/>
      <c r="I191" s="8">
        <v>628</v>
      </c>
      <c r="J191" s="8"/>
      <c r="K191" s="8"/>
      <c r="L191" s="8"/>
      <c r="M191" s="8"/>
      <c r="N191" s="8">
        <v>49</v>
      </c>
      <c r="O191" s="8"/>
      <c r="P191" s="8"/>
      <c r="Q191" s="8">
        <v>425</v>
      </c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  <c r="AU191" s="13"/>
      <c r="AV191" s="13"/>
      <c r="AW191" s="13"/>
      <c r="AX191" s="13"/>
      <c r="AY191" s="13"/>
      <c r="AZ191" s="13"/>
      <c r="BA191" s="13"/>
      <c r="BB191" s="13"/>
      <c r="BC191" s="13"/>
      <c r="BD191" s="13"/>
      <c r="BE191" s="13"/>
      <c r="BF191" s="13"/>
      <c r="BG191" s="13"/>
      <c r="BH191" s="13"/>
      <c r="BI191" s="13"/>
      <c r="BJ191" s="13"/>
      <c r="BK191" s="13"/>
      <c r="BL191" s="13"/>
      <c r="BM191" s="13"/>
      <c r="BN191" s="13"/>
      <c r="BO191" s="13"/>
      <c r="BP191" s="13"/>
      <c r="BQ191" s="13"/>
      <c r="BR191" s="13"/>
    </row>
    <row r="192" spans="1:70" s="9" customFormat="1" ht="20.25" customHeight="1" x14ac:dyDescent="0.2">
      <c r="A192" s="7" t="s">
        <v>356</v>
      </c>
      <c r="B192" s="10" t="s">
        <v>394</v>
      </c>
      <c r="C192" s="7" t="s">
        <v>573</v>
      </c>
      <c r="D192" s="7" t="s">
        <v>524</v>
      </c>
      <c r="E192" s="7" t="s">
        <v>599</v>
      </c>
      <c r="F192" s="7" t="s">
        <v>525</v>
      </c>
      <c r="G192" s="7" t="s">
        <v>394</v>
      </c>
      <c r="H192" s="8">
        <v>6</v>
      </c>
      <c r="I192" s="8">
        <v>458</v>
      </c>
      <c r="J192" s="8"/>
      <c r="K192" s="8"/>
      <c r="L192" s="8"/>
      <c r="M192" s="8"/>
      <c r="N192" s="8">
        <v>74</v>
      </c>
      <c r="O192" s="8">
        <v>5</v>
      </c>
      <c r="P192" s="8"/>
      <c r="Q192" s="8">
        <v>222</v>
      </c>
      <c r="R192" s="8"/>
      <c r="S192" s="8"/>
      <c r="T192" s="8"/>
      <c r="U192" s="8">
        <v>4</v>
      </c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8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  <c r="AU192" s="13"/>
      <c r="AV192" s="13"/>
      <c r="AW192" s="13"/>
      <c r="AX192" s="13"/>
      <c r="AY192" s="13"/>
      <c r="AZ192" s="13"/>
      <c r="BA192" s="13"/>
      <c r="BB192" s="13"/>
      <c r="BC192" s="13"/>
      <c r="BD192" s="13"/>
      <c r="BE192" s="13"/>
      <c r="BF192" s="13"/>
      <c r="BG192" s="13"/>
      <c r="BH192" s="13"/>
      <c r="BI192" s="13"/>
      <c r="BJ192" s="13"/>
      <c r="BK192" s="13"/>
      <c r="BL192" s="13"/>
      <c r="BM192" s="13"/>
      <c r="BN192" s="13"/>
      <c r="BO192" s="13"/>
      <c r="BP192" s="13"/>
      <c r="BQ192" s="13"/>
      <c r="BR192" s="13"/>
    </row>
    <row r="193" spans="1:70" s="9" customFormat="1" ht="20.25" customHeight="1" x14ac:dyDescent="0.2">
      <c r="A193" s="7" t="s">
        <v>356</v>
      </c>
      <c r="B193" s="10" t="s">
        <v>394</v>
      </c>
      <c r="C193" s="7" t="s">
        <v>573</v>
      </c>
      <c r="D193" s="7" t="s">
        <v>533</v>
      </c>
      <c r="E193" s="7" t="s">
        <v>23</v>
      </c>
      <c r="F193" s="7" t="s">
        <v>534</v>
      </c>
      <c r="G193" s="7" t="s">
        <v>394</v>
      </c>
      <c r="H193" s="8"/>
      <c r="I193" s="8">
        <v>356</v>
      </c>
      <c r="J193" s="8"/>
      <c r="K193" s="8"/>
      <c r="L193" s="8"/>
      <c r="M193" s="8"/>
      <c r="N193" s="8">
        <v>55</v>
      </c>
      <c r="O193" s="8"/>
      <c r="P193" s="8"/>
      <c r="Q193" s="8">
        <v>191</v>
      </c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8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  <c r="AV193" s="13"/>
      <c r="AW193" s="13"/>
      <c r="AX193" s="13"/>
      <c r="AY193" s="13"/>
      <c r="AZ193" s="13"/>
      <c r="BA193" s="13"/>
      <c r="BB193" s="13"/>
      <c r="BC193" s="13"/>
      <c r="BD193" s="13"/>
      <c r="BE193" s="13"/>
      <c r="BF193" s="13"/>
      <c r="BG193" s="13"/>
      <c r="BH193" s="13"/>
      <c r="BI193" s="13"/>
      <c r="BJ193" s="13"/>
      <c r="BK193" s="13"/>
      <c r="BL193" s="13"/>
      <c r="BM193" s="13"/>
      <c r="BN193" s="13"/>
      <c r="BO193" s="13"/>
      <c r="BP193" s="13"/>
      <c r="BQ193" s="13"/>
      <c r="BR193" s="13"/>
    </row>
    <row r="194" spans="1:70" s="9" customFormat="1" ht="20.25" customHeight="1" x14ac:dyDescent="0.2">
      <c r="A194" s="7" t="s">
        <v>356</v>
      </c>
      <c r="B194" s="10" t="s">
        <v>394</v>
      </c>
      <c r="C194" s="7" t="s">
        <v>573</v>
      </c>
      <c r="D194" s="7" t="s">
        <v>535</v>
      </c>
      <c r="E194" s="7" t="s">
        <v>599</v>
      </c>
      <c r="F194" s="7" t="s">
        <v>536</v>
      </c>
      <c r="G194" s="7" t="s">
        <v>394</v>
      </c>
      <c r="H194" s="8">
        <v>3</v>
      </c>
      <c r="I194" s="8">
        <v>662</v>
      </c>
      <c r="J194" s="8"/>
      <c r="K194" s="8">
        <v>6</v>
      </c>
      <c r="L194" s="8"/>
      <c r="M194" s="8"/>
      <c r="N194" s="8">
        <v>7</v>
      </c>
      <c r="O194" s="8">
        <v>9</v>
      </c>
      <c r="P194" s="8"/>
      <c r="Q194" s="8">
        <v>77</v>
      </c>
      <c r="R194" s="8"/>
      <c r="S194" s="8"/>
      <c r="T194" s="8"/>
      <c r="U194" s="8">
        <v>4</v>
      </c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8">
        <v>1</v>
      </c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  <c r="AU194" s="13"/>
      <c r="AV194" s="13"/>
      <c r="AW194" s="13"/>
      <c r="AX194" s="13"/>
      <c r="AY194" s="13"/>
      <c r="AZ194" s="13"/>
      <c r="BA194" s="13"/>
      <c r="BB194" s="13"/>
      <c r="BC194" s="13"/>
      <c r="BD194" s="13"/>
      <c r="BE194" s="13"/>
      <c r="BF194" s="13"/>
      <c r="BG194" s="13"/>
      <c r="BH194" s="13"/>
      <c r="BI194" s="13"/>
      <c r="BJ194" s="13"/>
      <c r="BK194" s="13"/>
      <c r="BL194" s="13"/>
      <c r="BM194" s="13"/>
      <c r="BN194" s="13"/>
      <c r="BO194" s="13"/>
      <c r="BP194" s="13"/>
      <c r="BQ194" s="13"/>
      <c r="BR194" s="13"/>
    </row>
    <row r="195" spans="1:70" s="9" customFormat="1" ht="20.25" customHeight="1" x14ac:dyDescent="0.2">
      <c r="A195" s="7" t="s">
        <v>356</v>
      </c>
      <c r="B195" s="10" t="s">
        <v>394</v>
      </c>
      <c r="C195" s="7" t="s">
        <v>573</v>
      </c>
      <c r="D195" s="7" t="s">
        <v>537</v>
      </c>
      <c r="E195" s="7" t="s">
        <v>17</v>
      </c>
      <c r="F195" s="7" t="s">
        <v>407</v>
      </c>
      <c r="G195" s="7" t="s">
        <v>394</v>
      </c>
      <c r="H195" s="8"/>
      <c r="I195" s="8">
        <v>432</v>
      </c>
      <c r="J195" s="8"/>
      <c r="K195" s="8"/>
      <c r="L195" s="8"/>
      <c r="M195" s="8"/>
      <c r="N195" s="8">
        <v>107</v>
      </c>
      <c r="O195" s="8"/>
      <c r="P195" s="8"/>
      <c r="Q195" s="8">
        <v>322</v>
      </c>
      <c r="R195" s="8"/>
      <c r="S195" s="8"/>
      <c r="T195" s="8"/>
      <c r="U195" s="8">
        <v>3</v>
      </c>
      <c r="V195" s="8"/>
      <c r="W195" s="8"/>
      <c r="X195" s="8"/>
      <c r="Y195" s="8"/>
      <c r="Z195" s="8">
        <v>36</v>
      </c>
      <c r="AA195" s="8"/>
      <c r="AB195" s="8"/>
      <c r="AC195" s="8"/>
      <c r="AD195" s="8"/>
      <c r="AE195" s="8"/>
      <c r="AF195" s="8">
        <v>19</v>
      </c>
      <c r="AG195" s="8"/>
      <c r="AH195" s="13"/>
      <c r="AI195" s="13"/>
      <c r="AJ195" s="13"/>
      <c r="AK195" s="13">
        <v>4</v>
      </c>
      <c r="AL195" s="13">
        <v>11</v>
      </c>
      <c r="AM195" s="13">
        <v>11</v>
      </c>
      <c r="AN195" s="13"/>
      <c r="AO195" s="13">
        <v>15</v>
      </c>
      <c r="AP195" s="13"/>
      <c r="AQ195" s="13"/>
      <c r="AR195" s="13"/>
      <c r="AS195" s="13"/>
      <c r="AT195" s="13"/>
      <c r="AU195" s="13"/>
      <c r="AV195" s="13"/>
      <c r="AW195" s="13"/>
      <c r="AX195" s="13"/>
      <c r="AY195" s="13"/>
      <c r="AZ195" s="13"/>
      <c r="BA195" s="13"/>
      <c r="BB195" s="13"/>
      <c r="BC195" s="13"/>
      <c r="BD195" s="13"/>
      <c r="BE195" s="13"/>
      <c r="BF195" s="13"/>
      <c r="BG195" s="13"/>
      <c r="BH195" s="13"/>
      <c r="BI195" s="13"/>
      <c r="BJ195" s="13"/>
      <c r="BK195" s="13"/>
      <c r="BL195" s="13"/>
      <c r="BM195" s="13"/>
      <c r="BN195" s="13"/>
      <c r="BO195" s="13"/>
      <c r="BP195" s="13"/>
      <c r="BQ195" s="13"/>
      <c r="BR195" s="13"/>
    </row>
    <row r="196" spans="1:70" s="9" customFormat="1" ht="18.75" customHeight="1" x14ac:dyDescent="0.2">
      <c r="A196" s="7" t="s">
        <v>356</v>
      </c>
      <c r="B196" s="10" t="s">
        <v>394</v>
      </c>
      <c r="C196" s="7" t="s">
        <v>573</v>
      </c>
      <c r="D196" s="7" t="s">
        <v>538</v>
      </c>
      <c r="E196" s="7" t="s">
        <v>17</v>
      </c>
      <c r="F196" s="7" t="s">
        <v>539</v>
      </c>
      <c r="G196" s="7" t="s">
        <v>394</v>
      </c>
      <c r="H196" s="8">
        <v>11</v>
      </c>
      <c r="I196" s="8">
        <v>967</v>
      </c>
      <c r="J196" s="8"/>
      <c r="K196" s="8"/>
      <c r="L196" s="8">
        <v>2</v>
      </c>
      <c r="M196" s="8"/>
      <c r="N196" s="8">
        <v>233</v>
      </c>
      <c r="O196" s="8">
        <v>13</v>
      </c>
      <c r="P196" s="8"/>
      <c r="Q196" s="8">
        <v>689</v>
      </c>
      <c r="R196" s="8"/>
      <c r="S196" s="8"/>
      <c r="T196" s="8">
        <v>37</v>
      </c>
      <c r="U196" s="8">
        <v>8</v>
      </c>
      <c r="V196" s="8"/>
      <c r="W196" s="8"/>
      <c r="X196" s="8"/>
      <c r="Y196" s="8">
        <v>64</v>
      </c>
      <c r="Z196" s="8">
        <v>65</v>
      </c>
      <c r="AA196" s="8"/>
      <c r="AB196" s="8"/>
      <c r="AC196" s="8"/>
      <c r="AD196" s="8">
        <v>1</v>
      </c>
      <c r="AE196" s="8"/>
      <c r="AF196" s="8">
        <v>35</v>
      </c>
      <c r="AG196" s="8"/>
      <c r="AH196" s="13"/>
      <c r="AI196" s="13"/>
      <c r="AJ196" s="13"/>
      <c r="AK196" s="13"/>
      <c r="AL196" s="13"/>
      <c r="AM196" s="13"/>
      <c r="AN196" s="13"/>
      <c r="AO196" s="13">
        <v>72</v>
      </c>
      <c r="AP196" s="13">
        <v>66</v>
      </c>
      <c r="AQ196" s="13">
        <v>70</v>
      </c>
      <c r="AR196" s="13"/>
      <c r="AS196" s="13"/>
      <c r="AT196" s="13"/>
      <c r="AU196" s="13"/>
      <c r="AV196" s="13"/>
      <c r="AW196" s="13"/>
      <c r="AX196" s="13"/>
      <c r="AY196" s="13"/>
      <c r="AZ196" s="13"/>
      <c r="BA196" s="13"/>
      <c r="BB196" s="13"/>
      <c r="BC196" s="13"/>
      <c r="BD196" s="13"/>
      <c r="BE196" s="13"/>
      <c r="BF196" s="13"/>
      <c r="BG196" s="13"/>
      <c r="BH196" s="13"/>
      <c r="BI196" s="13"/>
      <c r="BJ196" s="13">
        <v>35</v>
      </c>
      <c r="BK196" s="13">
        <v>34</v>
      </c>
      <c r="BL196" s="13">
        <v>31</v>
      </c>
      <c r="BM196" s="13"/>
      <c r="BN196" s="13"/>
      <c r="BO196" s="13"/>
      <c r="BP196" s="13"/>
      <c r="BQ196" s="13"/>
      <c r="BR196" s="13"/>
    </row>
    <row r="197" spans="1:70" s="9" customFormat="1" ht="20.25" customHeight="1" x14ac:dyDescent="0.2">
      <c r="A197" s="7" t="s">
        <v>356</v>
      </c>
      <c r="B197" s="10" t="s">
        <v>394</v>
      </c>
      <c r="C197" s="7" t="s">
        <v>573</v>
      </c>
      <c r="D197" s="7" t="s">
        <v>542</v>
      </c>
      <c r="E197" s="7" t="s">
        <v>23</v>
      </c>
      <c r="F197" s="7" t="s">
        <v>543</v>
      </c>
      <c r="G197" s="7" t="s">
        <v>544</v>
      </c>
      <c r="H197" s="8"/>
      <c r="I197" s="8">
        <v>531</v>
      </c>
      <c r="J197" s="8"/>
      <c r="K197" s="8"/>
      <c r="L197" s="8"/>
      <c r="M197" s="8"/>
      <c r="N197" s="8">
        <v>64</v>
      </c>
      <c r="O197" s="8"/>
      <c r="P197" s="8"/>
      <c r="Q197" s="8">
        <v>325</v>
      </c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  <c r="AU197" s="13"/>
      <c r="AV197" s="13"/>
      <c r="AW197" s="13"/>
      <c r="AX197" s="13"/>
      <c r="AY197" s="13"/>
      <c r="AZ197" s="13"/>
      <c r="BA197" s="13"/>
      <c r="BB197" s="13"/>
      <c r="BC197" s="13"/>
      <c r="BD197" s="13"/>
      <c r="BE197" s="13"/>
      <c r="BF197" s="13"/>
      <c r="BG197" s="13"/>
      <c r="BH197" s="13"/>
      <c r="BI197" s="13"/>
      <c r="BJ197" s="13"/>
      <c r="BK197" s="13"/>
      <c r="BL197" s="13"/>
      <c r="BM197" s="13"/>
      <c r="BN197" s="13"/>
      <c r="BO197" s="13"/>
      <c r="BP197" s="13"/>
      <c r="BQ197" s="13"/>
      <c r="BR197" s="13"/>
    </row>
    <row r="198" spans="1:70" s="9" customFormat="1" ht="20.25" customHeight="1" x14ac:dyDescent="0.2">
      <c r="A198" s="7" t="s">
        <v>356</v>
      </c>
      <c r="B198" s="10" t="s">
        <v>394</v>
      </c>
      <c r="C198" s="7" t="s">
        <v>573</v>
      </c>
      <c r="D198" s="7" t="s">
        <v>545</v>
      </c>
      <c r="E198" s="7" t="s">
        <v>23</v>
      </c>
      <c r="F198" s="7" t="s">
        <v>546</v>
      </c>
      <c r="G198" s="7" t="s">
        <v>547</v>
      </c>
      <c r="H198" s="8"/>
      <c r="I198" s="8">
        <v>476</v>
      </c>
      <c r="J198" s="8"/>
      <c r="K198" s="8"/>
      <c r="L198" s="8"/>
      <c r="M198" s="8"/>
      <c r="N198" s="8">
        <v>73</v>
      </c>
      <c r="O198" s="8"/>
      <c r="P198" s="8"/>
      <c r="Q198" s="8">
        <v>262</v>
      </c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  <c r="AE198" s="8"/>
      <c r="AF198" s="8"/>
      <c r="AG198" s="8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  <c r="AU198" s="13"/>
      <c r="AV198" s="13"/>
      <c r="AW198" s="13"/>
      <c r="AX198" s="13"/>
      <c r="AY198" s="13"/>
      <c r="AZ198" s="13"/>
      <c r="BA198" s="13"/>
      <c r="BB198" s="13"/>
      <c r="BC198" s="13"/>
      <c r="BD198" s="13"/>
      <c r="BE198" s="13"/>
      <c r="BF198" s="13"/>
      <c r="BG198" s="13"/>
      <c r="BH198" s="13"/>
      <c r="BI198" s="13"/>
      <c r="BJ198" s="13"/>
      <c r="BK198" s="13"/>
      <c r="BL198" s="13"/>
      <c r="BM198" s="13"/>
      <c r="BN198" s="13"/>
      <c r="BO198" s="13"/>
      <c r="BP198" s="13"/>
      <c r="BQ198" s="13"/>
      <c r="BR198" s="13"/>
    </row>
    <row r="199" spans="1:70" s="9" customFormat="1" ht="20.25" customHeight="1" x14ac:dyDescent="0.2">
      <c r="A199" s="7" t="s">
        <v>609</v>
      </c>
      <c r="B199" s="10" t="s">
        <v>578</v>
      </c>
      <c r="C199" s="7" t="s">
        <v>582</v>
      </c>
      <c r="D199" s="7" t="s">
        <v>322</v>
      </c>
      <c r="E199" s="7" t="s">
        <v>321</v>
      </c>
      <c r="F199" s="7" t="s">
        <v>323</v>
      </c>
      <c r="G199" s="7" t="s">
        <v>273</v>
      </c>
      <c r="H199" s="8"/>
      <c r="I199" s="8">
        <v>175</v>
      </c>
      <c r="J199" s="8"/>
      <c r="K199" s="8"/>
      <c r="L199" s="8"/>
      <c r="M199" s="8"/>
      <c r="N199" s="8">
        <v>44</v>
      </c>
      <c r="O199" s="8"/>
      <c r="P199" s="8"/>
      <c r="Q199" s="8">
        <v>115</v>
      </c>
      <c r="R199" s="8">
        <v>16</v>
      </c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  <c r="AW199" s="13"/>
      <c r="AX199" s="13"/>
      <c r="AY199" s="13"/>
      <c r="AZ199" s="13"/>
      <c r="BA199" s="13"/>
      <c r="BB199" s="13"/>
      <c r="BC199" s="13"/>
      <c r="BD199" s="13"/>
      <c r="BE199" s="13"/>
      <c r="BF199" s="13"/>
      <c r="BG199" s="13"/>
      <c r="BH199" s="13"/>
      <c r="BI199" s="13"/>
      <c r="BJ199" s="13"/>
      <c r="BK199" s="13"/>
      <c r="BL199" s="13"/>
      <c r="BM199" s="13"/>
      <c r="BN199" s="13"/>
      <c r="BO199" s="13"/>
      <c r="BP199" s="13"/>
      <c r="BQ199" s="13"/>
      <c r="BR199" s="13"/>
    </row>
    <row r="200" spans="1:70" s="9" customFormat="1" ht="20.25" customHeight="1" x14ac:dyDescent="0.2">
      <c r="A200" s="7" t="s">
        <v>609</v>
      </c>
      <c r="B200" s="10" t="s">
        <v>578</v>
      </c>
      <c r="C200" s="7" t="s">
        <v>582</v>
      </c>
      <c r="D200" s="7" t="s">
        <v>350</v>
      </c>
      <c r="E200" s="7" t="s">
        <v>82</v>
      </c>
      <c r="F200" s="7" t="s">
        <v>323</v>
      </c>
      <c r="G200" s="7" t="s">
        <v>273</v>
      </c>
      <c r="H200" s="8"/>
      <c r="I200" s="8">
        <v>354</v>
      </c>
      <c r="J200" s="8"/>
      <c r="K200" s="8"/>
      <c r="L200" s="8"/>
      <c r="M200" s="8"/>
      <c r="N200" s="8">
        <v>26</v>
      </c>
      <c r="O200" s="8"/>
      <c r="P200" s="8"/>
      <c r="Q200" s="8">
        <v>174</v>
      </c>
      <c r="R200" s="8">
        <v>57</v>
      </c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  <c r="AV200" s="13"/>
      <c r="AW200" s="13"/>
      <c r="AX200" s="13"/>
      <c r="AY200" s="13"/>
      <c r="AZ200" s="13"/>
      <c r="BA200" s="13"/>
      <c r="BB200" s="13"/>
      <c r="BC200" s="13"/>
      <c r="BD200" s="13"/>
      <c r="BE200" s="13"/>
      <c r="BF200" s="13"/>
      <c r="BG200" s="13"/>
      <c r="BH200" s="13"/>
      <c r="BI200" s="13"/>
      <c r="BJ200" s="13"/>
      <c r="BK200" s="13"/>
      <c r="BL200" s="13"/>
      <c r="BM200" s="13"/>
      <c r="BN200" s="13"/>
      <c r="BO200" s="13"/>
      <c r="BP200" s="13"/>
      <c r="BQ200" s="13"/>
      <c r="BR200" s="13"/>
    </row>
    <row r="201" spans="1:70" s="9" customFormat="1" ht="20.25" customHeight="1" x14ac:dyDescent="0.2">
      <c r="A201" s="7" t="s">
        <v>609</v>
      </c>
      <c r="B201" s="10" t="s">
        <v>578</v>
      </c>
      <c r="C201" s="7" t="s">
        <v>582</v>
      </c>
      <c r="D201" s="7" t="s">
        <v>351</v>
      </c>
      <c r="E201" s="7" t="s">
        <v>82</v>
      </c>
      <c r="F201" s="7" t="s">
        <v>352</v>
      </c>
      <c r="G201" s="7" t="s">
        <v>289</v>
      </c>
      <c r="H201" s="8"/>
      <c r="I201" s="8">
        <v>166</v>
      </c>
      <c r="J201" s="8"/>
      <c r="K201" s="8"/>
      <c r="L201" s="8"/>
      <c r="M201" s="8"/>
      <c r="N201" s="8">
        <v>16</v>
      </c>
      <c r="O201" s="8"/>
      <c r="P201" s="8"/>
      <c r="Q201" s="8">
        <v>110</v>
      </c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  <c r="AV201" s="13"/>
      <c r="AW201" s="13"/>
      <c r="AX201" s="13"/>
      <c r="AY201" s="13"/>
      <c r="AZ201" s="13"/>
      <c r="BA201" s="13"/>
      <c r="BB201" s="13"/>
      <c r="BC201" s="13"/>
      <c r="BD201" s="13"/>
      <c r="BE201" s="13"/>
      <c r="BF201" s="13"/>
      <c r="BG201" s="13"/>
      <c r="BH201" s="13"/>
      <c r="BI201" s="13"/>
      <c r="BJ201" s="13"/>
      <c r="BK201" s="13"/>
      <c r="BL201" s="13"/>
      <c r="BM201" s="13"/>
      <c r="BN201" s="13"/>
      <c r="BO201" s="13"/>
      <c r="BP201" s="13"/>
      <c r="BQ201" s="13"/>
      <c r="BR201" s="13"/>
    </row>
    <row r="202" spans="1:70" s="9" customFormat="1" ht="20.25" customHeight="1" x14ac:dyDescent="0.2">
      <c r="A202" s="7" t="s">
        <v>609</v>
      </c>
      <c r="B202" s="10" t="s">
        <v>578</v>
      </c>
      <c r="C202" s="7" t="s">
        <v>573</v>
      </c>
      <c r="D202" s="7" t="s">
        <v>266</v>
      </c>
      <c r="E202" s="7" t="s">
        <v>23</v>
      </c>
      <c r="F202" s="7" t="s">
        <v>267</v>
      </c>
      <c r="G202" s="7" t="s">
        <v>607</v>
      </c>
      <c r="H202" s="8"/>
      <c r="I202" s="8">
        <v>237</v>
      </c>
      <c r="J202" s="8"/>
      <c r="K202" s="8"/>
      <c r="L202" s="8"/>
      <c r="M202" s="8"/>
      <c r="N202" s="8">
        <v>169</v>
      </c>
      <c r="O202" s="8"/>
      <c r="P202" s="8"/>
      <c r="Q202" s="8"/>
      <c r="R202" s="8"/>
      <c r="S202" s="8"/>
      <c r="T202" s="8"/>
      <c r="U202" s="8">
        <v>5</v>
      </c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  <c r="AV202" s="13"/>
      <c r="AW202" s="13"/>
      <c r="AX202" s="13"/>
      <c r="AY202" s="13"/>
      <c r="AZ202" s="13"/>
      <c r="BA202" s="13"/>
      <c r="BB202" s="13"/>
      <c r="BC202" s="13"/>
      <c r="BD202" s="13"/>
      <c r="BE202" s="13"/>
      <c r="BF202" s="13"/>
      <c r="BG202" s="13"/>
      <c r="BH202" s="13"/>
      <c r="BI202" s="13"/>
      <c r="BJ202" s="13"/>
      <c r="BK202" s="13"/>
      <c r="BL202" s="13"/>
      <c r="BM202" s="13"/>
      <c r="BN202" s="13"/>
      <c r="BO202" s="13"/>
      <c r="BP202" s="13"/>
      <c r="BQ202" s="13"/>
      <c r="BR202" s="13"/>
    </row>
    <row r="203" spans="1:70" s="9" customFormat="1" ht="20.25" customHeight="1" x14ac:dyDescent="0.2">
      <c r="A203" s="7" t="s">
        <v>609</v>
      </c>
      <c r="B203" s="10" t="s">
        <v>578</v>
      </c>
      <c r="C203" s="7" t="s">
        <v>573</v>
      </c>
      <c r="D203" s="7" t="s">
        <v>268</v>
      </c>
      <c r="E203" s="7" t="s">
        <v>23</v>
      </c>
      <c r="F203" s="7" t="s">
        <v>269</v>
      </c>
      <c r="G203" s="7" t="s">
        <v>270</v>
      </c>
      <c r="H203" s="8"/>
      <c r="I203" s="8">
        <v>200</v>
      </c>
      <c r="J203" s="8"/>
      <c r="K203" s="8"/>
      <c r="L203" s="8"/>
      <c r="M203" s="8"/>
      <c r="N203" s="8">
        <v>42</v>
      </c>
      <c r="O203" s="8"/>
      <c r="P203" s="8"/>
      <c r="Q203" s="8">
        <v>110</v>
      </c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  <c r="AV203" s="13"/>
      <c r="AW203" s="13"/>
      <c r="AX203" s="13"/>
      <c r="AY203" s="13"/>
      <c r="AZ203" s="13"/>
      <c r="BA203" s="13"/>
      <c r="BB203" s="13"/>
      <c r="BC203" s="13"/>
      <c r="BD203" s="13"/>
      <c r="BE203" s="13"/>
      <c r="BF203" s="13"/>
      <c r="BG203" s="13"/>
      <c r="BH203" s="13"/>
      <c r="BI203" s="13"/>
      <c r="BJ203" s="13"/>
      <c r="BK203" s="13"/>
      <c r="BL203" s="13"/>
      <c r="BM203" s="13"/>
      <c r="BN203" s="13"/>
      <c r="BO203" s="13"/>
      <c r="BP203" s="13"/>
      <c r="BQ203" s="13"/>
      <c r="BR203" s="13"/>
    </row>
    <row r="204" spans="1:70" s="9" customFormat="1" ht="20.25" customHeight="1" x14ac:dyDescent="0.2">
      <c r="A204" s="7" t="s">
        <v>609</v>
      </c>
      <c r="B204" s="10" t="s">
        <v>578</v>
      </c>
      <c r="C204" s="7" t="s">
        <v>573</v>
      </c>
      <c r="D204" s="7" t="s">
        <v>271</v>
      </c>
      <c r="E204" s="7" t="s">
        <v>70</v>
      </c>
      <c r="F204" s="7" t="s">
        <v>272</v>
      </c>
      <c r="G204" s="7" t="s">
        <v>273</v>
      </c>
      <c r="H204" s="8"/>
      <c r="I204" s="8">
        <v>395</v>
      </c>
      <c r="J204" s="8"/>
      <c r="K204" s="8"/>
      <c r="L204" s="8"/>
      <c r="M204" s="8"/>
      <c r="N204" s="8"/>
      <c r="O204" s="8"/>
      <c r="P204" s="8"/>
      <c r="Q204" s="8">
        <v>23</v>
      </c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  <c r="AU204" s="13"/>
      <c r="AV204" s="13"/>
      <c r="AW204" s="13"/>
      <c r="AX204" s="13"/>
      <c r="AY204" s="13"/>
      <c r="AZ204" s="13"/>
      <c r="BA204" s="13"/>
      <c r="BB204" s="13"/>
      <c r="BC204" s="13"/>
      <c r="BD204" s="13"/>
      <c r="BE204" s="13"/>
      <c r="BF204" s="13"/>
      <c r="BG204" s="13"/>
      <c r="BH204" s="13"/>
      <c r="BI204" s="13"/>
      <c r="BJ204" s="13"/>
      <c r="BK204" s="13"/>
      <c r="BL204" s="13"/>
      <c r="BM204" s="13"/>
      <c r="BN204" s="13"/>
      <c r="BO204" s="13"/>
      <c r="BP204" s="13"/>
      <c r="BQ204" s="13"/>
      <c r="BR204" s="13"/>
    </row>
    <row r="205" spans="1:70" s="9" customFormat="1" ht="20.25" customHeight="1" x14ac:dyDescent="0.2">
      <c r="A205" s="7" t="s">
        <v>609</v>
      </c>
      <c r="B205" s="10" t="s">
        <v>578</v>
      </c>
      <c r="C205" s="7" t="s">
        <v>573</v>
      </c>
      <c r="D205" s="7" t="s">
        <v>274</v>
      </c>
      <c r="E205" s="7" t="s">
        <v>23</v>
      </c>
      <c r="F205" s="7" t="s">
        <v>275</v>
      </c>
      <c r="G205" s="7" t="s">
        <v>276</v>
      </c>
      <c r="H205" s="8">
        <v>24</v>
      </c>
      <c r="I205" s="8">
        <v>243</v>
      </c>
      <c r="J205" s="8"/>
      <c r="K205" s="8"/>
      <c r="L205" s="8"/>
      <c r="M205" s="8"/>
      <c r="N205" s="8">
        <v>195</v>
      </c>
      <c r="O205" s="8">
        <v>24</v>
      </c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13">
        <v>24</v>
      </c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  <c r="AU205" s="13"/>
      <c r="AV205" s="13"/>
      <c r="AW205" s="13"/>
      <c r="AX205" s="13"/>
      <c r="AY205" s="13"/>
      <c r="AZ205" s="13"/>
      <c r="BA205" s="13"/>
      <c r="BB205" s="13"/>
      <c r="BC205" s="13"/>
      <c r="BD205" s="13"/>
      <c r="BE205" s="13"/>
      <c r="BF205" s="13"/>
      <c r="BG205" s="13"/>
      <c r="BH205" s="13"/>
      <c r="BI205" s="13"/>
      <c r="BJ205" s="13"/>
      <c r="BK205" s="13"/>
      <c r="BL205" s="13"/>
      <c r="BM205" s="13"/>
      <c r="BN205" s="13"/>
      <c r="BO205" s="13"/>
      <c r="BP205" s="13"/>
      <c r="BQ205" s="13"/>
      <c r="BR205" s="13"/>
    </row>
    <row r="206" spans="1:70" s="9" customFormat="1" ht="20.25" customHeight="1" x14ac:dyDescent="0.2">
      <c r="A206" s="7" t="s">
        <v>609</v>
      </c>
      <c r="B206" s="10" t="s">
        <v>578</v>
      </c>
      <c r="C206" s="7" t="s">
        <v>573</v>
      </c>
      <c r="D206" s="7" t="s">
        <v>277</v>
      </c>
      <c r="E206" s="7" t="s">
        <v>23</v>
      </c>
      <c r="F206" s="7" t="s">
        <v>278</v>
      </c>
      <c r="G206" s="7" t="s">
        <v>279</v>
      </c>
      <c r="H206" s="8"/>
      <c r="I206" s="8">
        <v>163</v>
      </c>
      <c r="J206" s="8"/>
      <c r="K206" s="8"/>
      <c r="L206" s="8"/>
      <c r="M206" s="8"/>
      <c r="N206" s="8">
        <v>108</v>
      </c>
      <c r="O206" s="8"/>
      <c r="P206" s="8"/>
      <c r="Q206" s="8"/>
      <c r="R206" s="8"/>
      <c r="S206" s="8"/>
      <c r="T206" s="8"/>
      <c r="U206" s="8">
        <v>9</v>
      </c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  <c r="AU206" s="13"/>
      <c r="AV206" s="13"/>
      <c r="AW206" s="13"/>
      <c r="AX206" s="13"/>
      <c r="AY206" s="13"/>
      <c r="AZ206" s="13"/>
      <c r="BA206" s="13"/>
      <c r="BB206" s="13"/>
      <c r="BC206" s="13"/>
      <c r="BD206" s="13"/>
      <c r="BE206" s="13"/>
      <c r="BF206" s="13"/>
      <c r="BG206" s="13"/>
      <c r="BH206" s="13"/>
      <c r="BI206" s="13"/>
      <c r="BJ206" s="13"/>
      <c r="BK206" s="13"/>
      <c r="BL206" s="13"/>
      <c r="BM206" s="13"/>
      <c r="BN206" s="13"/>
      <c r="BO206" s="13"/>
      <c r="BP206" s="13"/>
      <c r="BQ206" s="13"/>
      <c r="BR206" s="13"/>
    </row>
    <row r="207" spans="1:70" s="9" customFormat="1" ht="20.25" customHeight="1" x14ac:dyDescent="0.2">
      <c r="A207" s="7" t="s">
        <v>609</v>
      </c>
      <c r="B207" s="10" t="s">
        <v>578</v>
      </c>
      <c r="C207" s="7" t="s">
        <v>573</v>
      </c>
      <c r="D207" s="7" t="s">
        <v>280</v>
      </c>
      <c r="E207" s="7" t="s">
        <v>23</v>
      </c>
      <c r="F207" s="7" t="s">
        <v>281</v>
      </c>
      <c r="G207" s="7" t="s">
        <v>282</v>
      </c>
      <c r="H207" s="8"/>
      <c r="I207" s="8">
        <v>140</v>
      </c>
      <c r="J207" s="8"/>
      <c r="K207" s="8"/>
      <c r="L207" s="8"/>
      <c r="M207" s="8"/>
      <c r="N207" s="8">
        <v>106</v>
      </c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  <c r="AV207" s="13"/>
      <c r="AW207" s="13"/>
      <c r="AX207" s="13"/>
      <c r="AY207" s="13"/>
      <c r="AZ207" s="13"/>
      <c r="BA207" s="13"/>
      <c r="BB207" s="13"/>
      <c r="BC207" s="13"/>
      <c r="BD207" s="13"/>
      <c r="BE207" s="13"/>
      <c r="BF207" s="13"/>
      <c r="BG207" s="13"/>
      <c r="BH207" s="13"/>
      <c r="BI207" s="13"/>
      <c r="BJ207" s="13"/>
      <c r="BK207" s="13"/>
      <c r="BL207" s="13"/>
      <c r="BM207" s="13"/>
      <c r="BN207" s="13"/>
      <c r="BO207" s="13"/>
      <c r="BP207" s="13"/>
      <c r="BQ207" s="13"/>
      <c r="BR207" s="13"/>
    </row>
    <row r="208" spans="1:70" s="9" customFormat="1" ht="20.25" customHeight="1" x14ac:dyDescent="0.2">
      <c r="A208" s="7" t="s">
        <v>609</v>
      </c>
      <c r="B208" s="10" t="s">
        <v>578</v>
      </c>
      <c r="C208" s="7" t="s">
        <v>573</v>
      </c>
      <c r="D208" s="7" t="s">
        <v>287</v>
      </c>
      <c r="E208" s="7" t="s">
        <v>284</v>
      </c>
      <c r="F208" s="7" t="s">
        <v>288</v>
      </c>
      <c r="G208" s="7" t="s">
        <v>289</v>
      </c>
      <c r="H208" s="8"/>
      <c r="I208" s="8">
        <v>893</v>
      </c>
      <c r="J208" s="8"/>
      <c r="K208" s="8"/>
      <c r="L208" s="8"/>
      <c r="M208" s="8"/>
      <c r="N208" s="8">
        <v>422</v>
      </c>
      <c r="O208" s="8"/>
      <c r="P208" s="8"/>
      <c r="Q208" s="8">
        <v>393</v>
      </c>
      <c r="R208" s="8"/>
      <c r="S208" s="8"/>
      <c r="T208" s="8"/>
      <c r="U208" s="8">
        <v>2</v>
      </c>
      <c r="V208" s="8"/>
      <c r="W208" s="8"/>
      <c r="X208" s="8"/>
      <c r="Y208" s="8">
        <v>42</v>
      </c>
      <c r="Z208" s="8"/>
      <c r="AA208" s="8"/>
      <c r="AB208" s="8"/>
      <c r="AC208" s="8"/>
      <c r="AD208" s="8"/>
      <c r="AE208" s="8"/>
      <c r="AF208" s="8">
        <v>27</v>
      </c>
      <c r="AG208" s="8"/>
      <c r="AH208" s="13"/>
      <c r="AI208" s="13"/>
      <c r="AJ208" s="13"/>
      <c r="AK208" s="13">
        <v>13</v>
      </c>
      <c r="AL208" s="13">
        <v>15</v>
      </c>
      <c r="AM208" s="13">
        <v>13</v>
      </c>
      <c r="AN208" s="13"/>
      <c r="AO208" s="13">
        <v>69</v>
      </c>
      <c r="AP208" s="13">
        <v>51</v>
      </c>
      <c r="AQ208" s="13">
        <v>54</v>
      </c>
      <c r="AR208" s="13">
        <v>8</v>
      </c>
      <c r="AS208" s="13">
        <v>10</v>
      </c>
      <c r="AT208" s="13">
        <v>12</v>
      </c>
      <c r="AU208" s="13"/>
      <c r="AV208" s="13">
        <v>11</v>
      </c>
      <c r="AW208" s="13">
        <v>6</v>
      </c>
      <c r="AX208" s="13">
        <v>15</v>
      </c>
      <c r="AY208" s="13"/>
      <c r="AZ208" s="13"/>
      <c r="BA208" s="13"/>
      <c r="BB208" s="13"/>
      <c r="BC208" s="13"/>
      <c r="BD208" s="13"/>
      <c r="BE208" s="13"/>
      <c r="BF208" s="13"/>
      <c r="BG208" s="13"/>
      <c r="BH208" s="13"/>
      <c r="BI208" s="13"/>
      <c r="BJ208" s="13"/>
      <c r="BK208" s="13"/>
      <c r="BL208" s="13"/>
      <c r="BM208" s="13"/>
      <c r="BN208" s="13"/>
      <c r="BO208" s="13"/>
      <c r="BP208" s="13"/>
      <c r="BQ208" s="13"/>
      <c r="BR208" s="13"/>
    </row>
    <row r="209" spans="1:70" s="9" customFormat="1" ht="20.25" customHeight="1" x14ac:dyDescent="0.2">
      <c r="A209" s="7" t="s">
        <v>609</v>
      </c>
      <c r="B209" s="10" t="s">
        <v>578</v>
      </c>
      <c r="C209" s="7" t="s">
        <v>573</v>
      </c>
      <c r="D209" s="7" t="s">
        <v>292</v>
      </c>
      <c r="E209" s="7" t="s">
        <v>23</v>
      </c>
      <c r="F209" s="7" t="s">
        <v>293</v>
      </c>
      <c r="G209" s="7" t="s">
        <v>294</v>
      </c>
      <c r="H209" s="8"/>
      <c r="I209" s="8">
        <v>177</v>
      </c>
      <c r="J209" s="8"/>
      <c r="K209" s="8"/>
      <c r="L209" s="8"/>
      <c r="M209" s="8"/>
      <c r="N209" s="8">
        <v>138</v>
      </c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  <c r="AU209" s="13"/>
      <c r="AV209" s="13"/>
      <c r="AW209" s="13"/>
      <c r="AX209" s="13"/>
      <c r="AY209" s="13"/>
      <c r="AZ209" s="13"/>
      <c r="BA209" s="13"/>
      <c r="BB209" s="13"/>
      <c r="BC209" s="13"/>
      <c r="BD209" s="13"/>
      <c r="BE209" s="13"/>
      <c r="BF209" s="13"/>
      <c r="BG209" s="13"/>
      <c r="BH209" s="13"/>
      <c r="BI209" s="13"/>
      <c r="BJ209" s="13"/>
      <c r="BK209" s="13"/>
      <c r="BL209" s="13"/>
      <c r="BM209" s="13"/>
      <c r="BN209" s="13"/>
      <c r="BO209" s="13"/>
      <c r="BP209" s="13"/>
      <c r="BQ209" s="13"/>
      <c r="BR209" s="13"/>
    </row>
    <row r="210" spans="1:70" s="9" customFormat="1" ht="20.25" customHeight="1" x14ac:dyDescent="0.2">
      <c r="A210" s="7" t="s">
        <v>609</v>
      </c>
      <c r="B210" s="10" t="s">
        <v>578</v>
      </c>
      <c r="C210" s="7" t="s">
        <v>573</v>
      </c>
      <c r="D210" s="7" t="s">
        <v>295</v>
      </c>
      <c r="E210" s="7" t="s">
        <v>23</v>
      </c>
      <c r="F210" s="7" t="s">
        <v>296</v>
      </c>
      <c r="G210" s="7" t="s">
        <v>297</v>
      </c>
      <c r="H210" s="8"/>
      <c r="I210" s="8">
        <v>336</v>
      </c>
      <c r="J210" s="8"/>
      <c r="K210" s="8"/>
      <c r="L210" s="8"/>
      <c r="M210" s="8"/>
      <c r="N210" s="8">
        <v>56</v>
      </c>
      <c r="O210" s="8"/>
      <c r="P210" s="8"/>
      <c r="Q210" s="8">
        <v>166</v>
      </c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  <c r="AU210" s="13"/>
      <c r="AV210" s="13"/>
      <c r="AW210" s="13"/>
      <c r="AX210" s="13"/>
      <c r="AY210" s="13"/>
      <c r="AZ210" s="13"/>
      <c r="BA210" s="13"/>
      <c r="BB210" s="13"/>
      <c r="BC210" s="13"/>
      <c r="BD210" s="13"/>
      <c r="BE210" s="13"/>
      <c r="BF210" s="13"/>
      <c r="BG210" s="13"/>
      <c r="BH210" s="13"/>
      <c r="BI210" s="13"/>
      <c r="BJ210" s="13"/>
      <c r="BK210" s="13"/>
      <c r="BL210" s="13"/>
      <c r="BM210" s="13"/>
      <c r="BN210" s="13"/>
      <c r="BO210" s="13"/>
      <c r="BP210" s="13"/>
      <c r="BQ210" s="13"/>
      <c r="BR210" s="13"/>
    </row>
    <row r="211" spans="1:70" s="9" customFormat="1" ht="20.25" customHeight="1" x14ac:dyDescent="0.2">
      <c r="A211" s="7" t="s">
        <v>609</v>
      </c>
      <c r="B211" s="10" t="s">
        <v>578</v>
      </c>
      <c r="C211" s="7" t="s">
        <v>573</v>
      </c>
      <c r="D211" s="7" t="s">
        <v>298</v>
      </c>
      <c r="E211" s="7" t="s">
        <v>23</v>
      </c>
      <c r="F211" s="7" t="s">
        <v>299</v>
      </c>
      <c r="G211" s="7" t="s">
        <v>595</v>
      </c>
      <c r="H211" s="8"/>
      <c r="I211" s="8">
        <v>259</v>
      </c>
      <c r="J211" s="8"/>
      <c r="K211" s="8"/>
      <c r="L211" s="8"/>
      <c r="M211" s="8"/>
      <c r="N211" s="8"/>
      <c r="O211" s="8"/>
      <c r="P211" s="8"/>
      <c r="Q211" s="8">
        <v>184</v>
      </c>
      <c r="R211" s="8"/>
      <c r="S211" s="8"/>
      <c r="T211" s="8"/>
      <c r="U211" s="8">
        <v>1</v>
      </c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  <c r="AW211" s="13"/>
      <c r="AX211" s="13"/>
      <c r="AY211" s="13"/>
      <c r="AZ211" s="13"/>
      <c r="BA211" s="13"/>
      <c r="BB211" s="13"/>
      <c r="BC211" s="13"/>
      <c r="BD211" s="13"/>
      <c r="BE211" s="13"/>
      <c r="BF211" s="13"/>
      <c r="BG211" s="13"/>
      <c r="BH211" s="13"/>
      <c r="BI211" s="13"/>
      <c r="BJ211" s="13"/>
      <c r="BK211" s="13"/>
      <c r="BL211" s="13"/>
      <c r="BM211" s="13"/>
      <c r="BN211" s="13"/>
      <c r="BO211" s="13"/>
      <c r="BP211" s="13"/>
      <c r="BQ211" s="13"/>
      <c r="BR211" s="13"/>
    </row>
    <row r="212" spans="1:70" s="9" customFormat="1" ht="20.25" customHeight="1" x14ac:dyDescent="0.2">
      <c r="A212" s="7" t="s">
        <v>609</v>
      </c>
      <c r="B212" s="10" t="s">
        <v>578</v>
      </c>
      <c r="C212" s="7" t="s">
        <v>573</v>
      </c>
      <c r="D212" s="7" t="s">
        <v>309</v>
      </c>
      <c r="E212" s="7" t="s">
        <v>23</v>
      </c>
      <c r="F212" s="7" t="s">
        <v>310</v>
      </c>
      <c r="G212" s="7" t="s">
        <v>273</v>
      </c>
      <c r="H212" s="8">
        <v>11</v>
      </c>
      <c r="I212" s="8">
        <v>460</v>
      </c>
      <c r="J212" s="8"/>
      <c r="K212" s="8"/>
      <c r="L212" s="8"/>
      <c r="M212" s="8"/>
      <c r="N212" s="8">
        <v>60</v>
      </c>
      <c r="O212" s="8">
        <v>11</v>
      </c>
      <c r="P212" s="8"/>
      <c r="Q212" s="8">
        <v>209</v>
      </c>
      <c r="R212" s="8">
        <v>30</v>
      </c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13">
        <v>11</v>
      </c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  <c r="AW212" s="13"/>
      <c r="AX212" s="13"/>
      <c r="AY212" s="13"/>
      <c r="AZ212" s="13"/>
      <c r="BA212" s="13"/>
      <c r="BB212" s="13"/>
      <c r="BC212" s="13"/>
      <c r="BD212" s="13"/>
      <c r="BE212" s="13"/>
      <c r="BF212" s="13"/>
      <c r="BG212" s="13"/>
      <c r="BH212" s="13"/>
      <c r="BI212" s="13"/>
      <c r="BJ212" s="13"/>
      <c r="BK212" s="13"/>
      <c r="BL212" s="13"/>
      <c r="BM212" s="13"/>
      <c r="BN212" s="13"/>
      <c r="BO212" s="13"/>
      <c r="BP212" s="13"/>
      <c r="BQ212" s="13"/>
      <c r="BR212" s="13"/>
    </row>
    <row r="213" spans="1:70" s="9" customFormat="1" ht="20.25" customHeight="1" x14ac:dyDescent="0.2">
      <c r="A213" s="7" t="s">
        <v>609</v>
      </c>
      <c r="B213" s="10" t="s">
        <v>578</v>
      </c>
      <c r="C213" s="7" t="s">
        <v>573</v>
      </c>
      <c r="D213" s="7" t="s">
        <v>311</v>
      </c>
      <c r="E213" s="7" t="s">
        <v>23</v>
      </c>
      <c r="F213" s="7" t="s">
        <v>312</v>
      </c>
      <c r="G213" s="7" t="s">
        <v>289</v>
      </c>
      <c r="H213" s="8">
        <v>10</v>
      </c>
      <c r="I213" s="8">
        <v>423</v>
      </c>
      <c r="J213" s="8"/>
      <c r="K213" s="8"/>
      <c r="L213" s="8"/>
      <c r="M213" s="8"/>
      <c r="N213" s="8">
        <v>48</v>
      </c>
      <c r="O213" s="8">
        <v>10</v>
      </c>
      <c r="P213" s="8"/>
      <c r="Q213" s="8">
        <v>240</v>
      </c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13">
        <v>10</v>
      </c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  <c r="AW213" s="13"/>
      <c r="AX213" s="13"/>
      <c r="AY213" s="13"/>
      <c r="AZ213" s="13"/>
      <c r="BA213" s="13"/>
      <c r="BB213" s="13"/>
      <c r="BC213" s="13"/>
      <c r="BD213" s="13"/>
      <c r="BE213" s="13"/>
      <c r="BF213" s="13"/>
      <c r="BG213" s="13"/>
      <c r="BH213" s="13"/>
      <c r="BI213" s="13"/>
      <c r="BJ213" s="13"/>
      <c r="BK213" s="13"/>
      <c r="BL213" s="13"/>
      <c r="BM213" s="13"/>
      <c r="BN213" s="13"/>
      <c r="BO213" s="13"/>
      <c r="BP213" s="13"/>
      <c r="BQ213" s="13"/>
      <c r="BR213" s="13"/>
    </row>
    <row r="214" spans="1:70" s="9" customFormat="1" ht="20.25" customHeight="1" x14ac:dyDescent="0.2">
      <c r="A214" s="7" t="s">
        <v>609</v>
      </c>
      <c r="B214" s="10" t="s">
        <v>578</v>
      </c>
      <c r="C214" s="7" t="s">
        <v>573</v>
      </c>
      <c r="D214" s="7" t="s">
        <v>319</v>
      </c>
      <c r="E214" s="7" t="s">
        <v>23</v>
      </c>
      <c r="F214" s="7" t="s">
        <v>288</v>
      </c>
      <c r="G214" s="7" t="s">
        <v>289</v>
      </c>
      <c r="H214" s="8">
        <v>66</v>
      </c>
      <c r="I214" s="8">
        <v>273</v>
      </c>
      <c r="J214" s="8"/>
      <c r="K214" s="8"/>
      <c r="L214" s="8"/>
      <c r="M214" s="8"/>
      <c r="N214" s="8">
        <v>43</v>
      </c>
      <c r="O214" s="8">
        <v>66</v>
      </c>
      <c r="P214" s="8"/>
      <c r="Q214" s="8">
        <v>144</v>
      </c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13">
        <v>22</v>
      </c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  <c r="AW214" s="13"/>
      <c r="AX214" s="13"/>
      <c r="AY214" s="13"/>
      <c r="AZ214" s="13"/>
      <c r="BA214" s="13"/>
      <c r="BB214" s="13"/>
      <c r="BC214" s="13"/>
      <c r="BD214" s="13"/>
      <c r="BE214" s="13"/>
      <c r="BF214" s="13"/>
      <c r="BG214" s="13"/>
      <c r="BH214" s="13"/>
      <c r="BI214" s="13"/>
      <c r="BJ214" s="13"/>
      <c r="BK214" s="13"/>
      <c r="BL214" s="13"/>
      <c r="BM214" s="13"/>
      <c r="BN214" s="13"/>
      <c r="BO214" s="13"/>
      <c r="BP214" s="13"/>
      <c r="BQ214" s="13"/>
      <c r="BR214" s="13"/>
    </row>
    <row r="215" spans="1:70" s="9" customFormat="1" ht="20.25" customHeight="1" x14ac:dyDescent="0.2">
      <c r="A215" s="7" t="s">
        <v>609</v>
      </c>
      <c r="B215" s="10" t="s">
        <v>578</v>
      </c>
      <c r="C215" s="7" t="s">
        <v>573</v>
      </c>
      <c r="D215" s="7" t="s">
        <v>325</v>
      </c>
      <c r="E215" s="7" t="s">
        <v>23</v>
      </c>
      <c r="F215" s="7" t="s">
        <v>326</v>
      </c>
      <c r="G215" s="7" t="s">
        <v>327</v>
      </c>
      <c r="H215" s="8"/>
      <c r="I215" s="8">
        <v>134</v>
      </c>
      <c r="J215" s="8"/>
      <c r="K215" s="8"/>
      <c r="L215" s="8"/>
      <c r="M215" s="8"/>
      <c r="N215" s="8">
        <v>101</v>
      </c>
      <c r="O215" s="8"/>
      <c r="P215" s="8"/>
      <c r="Q215" s="8"/>
      <c r="R215" s="8"/>
      <c r="S215" s="8"/>
      <c r="T215" s="8"/>
      <c r="U215" s="8">
        <v>1</v>
      </c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  <c r="AW215" s="13"/>
      <c r="AX215" s="13"/>
      <c r="AY215" s="13"/>
      <c r="AZ215" s="13"/>
      <c r="BA215" s="13"/>
      <c r="BB215" s="13"/>
      <c r="BC215" s="13"/>
      <c r="BD215" s="13"/>
      <c r="BE215" s="13"/>
      <c r="BF215" s="13"/>
      <c r="BG215" s="13"/>
      <c r="BH215" s="13"/>
      <c r="BI215" s="13"/>
      <c r="BJ215" s="13"/>
      <c r="BK215" s="13"/>
      <c r="BL215" s="13"/>
      <c r="BM215" s="13"/>
      <c r="BN215" s="13"/>
      <c r="BO215" s="13"/>
      <c r="BP215" s="13"/>
      <c r="BQ215" s="13"/>
      <c r="BR215" s="13"/>
    </row>
    <row r="216" spans="1:70" s="9" customFormat="1" ht="20.25" customHeight="1" x14ac:dyDescent="0.2">
      <c r="A216" s="7" t="s">
        <v>609</v>
      </c>
      <c r="B216" s="10" t="s">
        <v>578</v>
      </c>
      <c r="C216" s="7" t="s">
        <v>573</v>
      </c>
      <c r="D216" s="7" t="s">
        <v>333</v>
      </c>
      <c r="E216" s="7" t="s">
        <v>23</v>
      </c>
      <c r="F216" s="7" t="s">
        <v>334</v>
      </c>
      <c r="G216" s="7" t="s">
        <v>273</v>
      </c>
      <c r="H216" s="8"/>
      <c r="I216" s="8">
        <v>437</v>
      </c>
      <c r="J216" s="8"/>
      <c r="K216" s="8"/>
      <c r="L216" s="8"/>
      <c r="M216" s="8"/>
      <c r="N216" s="8">
        <v>69</v>
      </c>
      <c r="O216" s="8"/>
      <c r="P216" s="8"/>
      <c r="Q216" s="8">
        <v>196</v>
      </c>
      <c r="R216" s="8">
        <v>52</v>
      </c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  <c r="AW216" s="13"/>
      <c r="AX216" s="13"/>
      <c r="AY216" s="13"/>
      <c r="AZ216" s="13"/>
      <c r="BA216" s="13"/>
      <c r="BB216" s="13"/>
      <c r="BC216" s="13"/>
      <c r="BD216" s="13"/>
      <c r="BE216" s="13"/>
      <c r="BF216" s="13"/>
      <c r="BG216" s="13"/>
      <c r="BH216" s="13"/>
      <c r="BI216" s="13"/>
      <c r="BJ216" s="13"/>
      <c r="BK216" s="13"/>
      <c r="BL216" s="13"/>
      <c r="BM216" s="13"/>
      <c r="BN216" s="13"/>
      <c r="BO216" s="13"/>
      <c r="BP216" s="13"/>
      <c r="BQ216" s="13"/>
      <c r="BR216" s="13"/>
    </row>
    <row r="217" spans="1:70" s="9" customFormat="1" ht="20.25" customHeight="1" x14ac:dyDescent="0.2">
      <c r="A217" s="7" t="s">
        <v>609</v>
      </c>
      <c r="B217" s="10" t="s">
        <v>578</v>
      </c>
      <c r="C217" s="7" t="s">
        <v>573</v>
      </c>
      <c r="D217" s="7" t="s">
        <v>335</v>
      </c>
      <c r="E217" s="7" t="s">
        <v>23</v>
      </c>
      <c r="F217" s="7" t="s">
        <v>336</v>
      </c>
      <c r="G217" s="7" t="s">
        <v>273</v>
      </c>
      <c r="H217" s="8"/>
      <c r="I217" s="8">
        <v>387</v>
      </c>
      <c r="J217" s="8"/>
      <c r="K217" s="8"/>
      <c r="L217" s="8"/>
      <c r="M217" s="8"/>
      <c r="N217" s="8">
        <v>40</v>
      </c>
      <c r="O217" s="8"/>
      <c r="P217" s="8"/>
      <c r="Q217" s="8">
        <v>166</v>
      </c>
      <c r="R217" s="8">
        <v>78</v>
      </c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  <c r="AW217" s="13"/>
      <c r="AX217" s="13"/>
      <c r="AY217" s="13"/>
      <c r="AZ217" s="13"/>
      <c r="BA217" s="13"/>
      <c r="BB217" s="13"/>
      <c r="BC217" s="13"/>
      <c r="BD217" s="13"/>
      <c r="BE217" s="13"/>
      <c r="BF217" s="13"/>
      <c r="BG217" s="13"/>
      <c r="BH217" s="13"/>
      <c r="BI217" s="13"/>
      <c r="BJ217" s="13"/>
      <c r="BK217" s="13"/>
      <c r="BL217" s="13"/>
      <c r="BM217" s="13"/>
      <c r="BN217" s="13"/>
      <c r="BO217" s="13"/>
      <c r="BP217" s="13"/>
      <c r="BQ217" s="13"/>
      <c r="BR217" s="13"/>
    </row>
    <row r="218" spans="1:70" s="9" customFormat="1" ht="20.25" customHeight="1" x14ac:dyDescent="0.2">
      <c r="A218" s="7" t="s">
        <v>609</v>
      </c>
      <c r="B218" s="10" t="s">
        <v>578</v>
      </c>
      <c r="C218" s="7" t="s">
        <v>573</v>
      </c>
      <c r="D218" s="7" t="s">
        <v>337</v>
      </c>
      <c r="E218" s="7" t="s">
        <v>23</v>
      </c>
      <c r="F218" s="7" t="s">
        <v>338</v>
      </c>
      <c r="G218" s="7" t="s">
        <v>339</v>
      </c>
      <c r="H218" s="8"/>
      <c r="I218" s="8">
        <v>241</v>
      </c>
      <c r="J218" s="8"/>
      <c r="K218" s="8"/>
      <c r="L218" s="8"/>
      <c r="M218" s="8"/>
      <c r="N218" s="8">
        <v>181</v>
      </c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  <c r="AW218" s="13"/>
      <c r="AX218" s="13"/>
      <c r="AY218" s="13"/>
      <c r="AZ218" s="13"/>
      <c r="BA218" s="13"/>
      <c r="BB218" s="13"/>
      <c r="BC218" s="13"/>
      <c r="BD218" s="13"/>
      <c r="BE218" s="13"/>
      <c r="BF218" s="13"/>
      <c r="BG218" s="13"/>
      <c r="BH218" s="13"/>
      <c r="BI218" s="13"/>
      <c r="BJ218" s="13"/>
      <c r="BK218" s="13"/>
      <c r="BL218" s="13"/>
      <c r="BM218" s="13"/>
      <c r="BN218" s="13"/>
      <c r="BO218" s="13"/>
      <c r="BP218" s="13"/>
      <c r="BQ218" s="13"/>
      <c r="BR218" s="13"/>
    </row>
    <row r="219" spans="1:70" s="9" customFormat="1" ht="20.25" customHeight="1" x14ac:dyDescent="0.2">
      <c r="A219" s="7" t="s">
        <v>609</v>
      </c>
      <c r="B219" s="10" t="s">
        <v>578</v>
      </c>
      <c r="C219" s="7" t="s">
        <v>573</v>
      </c>
      <c r="D219" s="7" t="s">
        <v>340</v>
      </c>
      <c r="E219" s="7" t="s">
        <v>70</v>
      </c>
      <c r="F219" s="7" t="s">
        <v>341</v>
      </c>
      <c r="G219" s="7" t="s">
        <v>273</v>
      </c>
      <c r="H219" s="8"/>
      <c r="I219" s="8">
        <v>318</v>
      </c>
      <c r="J219" s="8"/>
      <c r="K219" s="8"/>
      <c r="L219" s="8"/>
      <c r="M219" s="8"/>
      <c r="N219" s="8">
        <v>61</v>
      </c>
      <c r="O219" s="8"/>
      <c r="P219" s="8"/>
      <c r="Q219" s="8">
        <v>124</v>
      </c>
      <c r="R219" s="8">
        <v>26</v>
      </c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>
        <v>19</v>
      </c>
      <c r="AS219" s="13">
        <v>10</v>
      </c>
      <c r="AT219" s="13">
        <v>11</v>
      </c>
      <c r="AU219" s="13"/>
      <c r="AV219" s="13"/>
      <c r="AW219" s="13"/>
      <c r="AX219" s="13"/>
      <c r="AY219" s="13"/>
      <c r="AZ219" s="13"/>
      <c r="BA219" s="13"/>
      <c r="BB219" s="13"/>
      <c r="BC219" s="13"/>
      <c r="BD219" s="13"/>
      <c r="BE219" s="13"/>
      <c r="BF219" s="13"/>
      <c r="BG219" s="13"/>
      <c r="BH219" s="13"/>
      <c r="BI219" s="13"/>
      <c r="BJ219" s="13"/>
      <c r="BK219" s="13"/>
      <c r="BL219" s="13"/>
      <c r="BM219" s="13"/>
      <c r="BN219" s="13"/>
      <c r="BO219" s="13"/>
      <c r="BP219" s="13"/>
      <c r="BQ219" s="13"/>
      <c r="BR219" s="13"/>
    </row>
    <row r="220" spans="1:70" s="9" customFormat="1" ht="20.25" customHeight="1" x14ac:dyDescent="0.2">
      <c r="A220" s="7" t="s">
        <v>609</v>
      </c>
      <c r="B220" s="10" t="s">
        <v>578</v>
      </c>
      <c r="C220" s="7" t="s">
        <v>573</v>
      </c>
      <c r="D220" s="7" t="s">
        <v>342</v>
      </c>
      <c r="E220" s="7" t="s">
        <v>23</v>
      </c>
      <c r="F220" s="7" t="s">
        <v>596</v>
      </c>
      <c r="G220" s="7" t="s">
        <v>608</v>
      </c>
      <c r="H220" s="8"/>
      <c r="I220" s="8">
        <v>121</v>
      </c>
      <c r="J220" s="8"/>
      <c r="K220" s="8"/>
      <c r="L220" s="8"/>
      <c r="M220" s="8"/>
      <c r="N220" s="8">
        <v>89</v>
      </c>
      <c r="O220" s="8"/>
      <c r="P220" s="8"/>
      <c r="Q220" s="8"/>
      <c r="R220" s="8"/>
      <c r="S220" s="8"/>
      <c r="T220" s="8"/>
      <c r="U220" s="8">
        <v>1</v>
      </c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  <c r="AW220" s="13"/>
      <c r="AX220" s="13"/>
      <c r="AY220" s="13"/>
      <c r="AZ220" s="13"/>
      <c r="BA220" s="13"/>
      <c r="BB220" s="13"/>
      <c r="BC220" s="13"/>
      <c r="BD220" s="13"/>
      <c r="BE220" s="13"/>
      <c r="BF220" s="13"/>
      <c r="BG220" s="13"/>
      <c r="BH220" s="13"/>
      <c r="BI220" s="13"/>
      <c r="BJ220" s="13"/>
      <c r="BK220" s="13"/>
      <c r="BL220" s="13"/>
      <c r="BM220" s="13"/>
      <c r="BN220" s="13"/>
      <c r="BO220" s="13"/>
      <c r="BP220" s="13"/>
      <c r="BQ220" s="13"/>
      <c r="BR220" s="13"/>
    </row>
    <row r="221" spans="1:70" s="9" customFormat="1" ht="20.25" customHeight="1" x14ac:dyDescent="0.2">
      <c r="A221" s="7" t="s">
        <v>609</v>
      </c>
      <c r="B221" s="10" t="s">
        <v>578</v>
      </c>
      <c r="C221" s="7" t="s">
        <v>573</v>
      </c>
      <c r="D221" s="7" t="s">
        <v>348</v>
      </c>
      <c r="E221" s="7" t="s">
        <v>17</v>
      </c>
      <c r="F221" s="7" t="s">
        <v>341</v>
      </c>
      <c r="G221" s="7" t="s">
        <v>273</v>
      </c>
      <c r="H221" s="8"/>
      <c r="I221" s="8">
        <v>698</v>
      </c>
      <c r="J221" s="8"/>
      <c r="K221" s="8"/>
      <c r="L221" s="8"/>
      <c r="M221" s="8"/>
      <c r="N221" s="8">
        <v>233</v>
      </c>
      <c r="O221" s="8"/>
      <c r="P221" s="8"/>
      <c r="Q221" s="8">
        <v>406</v>
      </c>
      <c r="R221" s="8">
        <v>59</v>
      </c>
      <c r="S221" s="8"/>
      <c r="T221" s="8"/>
      <c r="U221" s="8"/>
      <c r="V221" s="8"/>
      <c r="W221" s="8"/>
      <c r="X221" s="8"/>
      <c r="Y221" s="8"/>
      <c r="Z221" s="8">
        <v>84</v>
      </c>
      <c r="AA221" s="8"/>
      <c r="AB221" s="8"/>
      <c r="AC221" s="8"/>
      <c r="AD221" s="8"/>
      <c r="AE221" s="8"/>
      <c r="AF221" s="8">
        <v>33</v>
      </c>
      <c r="AG221" s="8"/>
      <c r="AH221" s="13"/>
      <c r="AI221" s="13"/>
      <c r="AJ221" s="13"/>
      <c r="AK221" s="13"/>
      <c r="AL221" s="13"/>
      <c r="AM221" s="13"/>
      <c r="AN221" s="13"/>
      <c r="AO221" s="13">
        <v>51</v>
      </c>
      <c r="AP221" s="13">
        <v>30</v>
      </c>
      <c r="AQ221" s="13">
        <v>54</v>
      </c>
      <c r="AR221" s="13"/>
      <c r="AS221" s="13"/>
      <c r="AT221" s="13"/>
      <c r="AU221" s="13">
        <v>17</v>
      </c>
      <c r="AV221" s="13">
        <v>16</v>
      </c>
      <c r="AW221" s="13">
        <v>13</v>
      </c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  <c r="BJ221" s="13"/>
      <c r="BK221" s="13"/>
      <c r="BL221" s="13"/>
      <c r="BM221" s="13"/>
      <c r="BN221" s="13"/>
      <c r="BO221" s="13"/>
      <c r="BP221" s="13"/>
      <c r="BQ221" s="13"/>
      <c r="BR221" s="13"/>
    </row>
    <row r="222" spans="1:70" s="9" customFormat="1" ht="20.25" customHeight="1" x14ac:dyDescent="0.2">
      <c r="A222" s="7" t="s">
        <v>609</v>
      </c>
      <c r="B222" s="10" t="s">
        <v>578</v>
      </c>
      <c r="C222" s="7" t="s">
        <v>573</v>
      </c>
      <c r="D222" s="7" t="s">
        <v>354</v>
      </c>
      <c r="E222" s="7" t="s">
        <v>599</v>
      </c>
      <c r="F222" s="7" t="s">
        <v>355</v>
      </c>
      <c r="G222" s="7" t="s">
        <v>273</v>
      </c>
      <c r="H222" s="8"/>
      <c r="I222" s="8">
        <v>738</v>
      </c>
      <c r="J222" s="8"/>
      <c r="K222" s="8"/>
      <c r="L222" s="8"/>
      <c r="M222" s="8"/>
      <c r="N222" s="8">
        <v>295</v>
      </c>
      <c r="O222" s="8"/>
      <c r="P222" s="8"/>
      <c r="Q222" s="8">
        <v>347</v>
      </c>
      <c r="R222" s="8">
        <v>42</v>
      </c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  <c r="AE222" s="8"/>
      <c r="AF222" s="8"/>
      <c r="AG222" s="8"/>
      <c r="AH222" s="13"/>
      <c r="AI222" s="13"/>
      <c r="AJ222" s="13"/>
      <c r="AK222" s="13"/>
      <c r="AL222" s="13"/>
      <c r="AM222" s="13"/>
      <c r="AN222" s="13"/>
      <c r="AO222" s="13">
        <v>60</v>
      </c>
      <c r="AP222" s="13">
        <v>48</v>
      </c>
      <c r="AQ222" s="13">
        <v>50</v>
      </c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  <c r="BJ222" s="13"/>
      <c r="BK222" s="13"/>
      <c r="BL222" s="13"/>
      <c r="BM222" s="13"/>
      <c r="BN222" s="13"/>
      <c r="BO222" s="13"/>
      <c r="BP222" s="13"/>
      <c r="BQ222" s="13"/>
      <c r="BR222" s="13"/>
    </row>
    <row r="223" spans="1:70" s="9" customFormat="1" ht="20.25" customHeight="1" x14ac:dyDescent="0.2">
      <c r="A223" s="7" t="s">
        <v>609</v>
      </c>
      <c r="B223" s="10" t="s">
        <v>302</v>
      </c>
      <c r="C223" s="7" t="s">
        <v>582</v>
      </c>
      <c r="D223" s="7" t="s">
        <v>320</v>
      </c>
      <c r="E223" s="7" t="s">
        <v>321</v>
      </c>
      <c r="F223" s="7" t="s">
        <v>598</v>
      </c>
      <c r="G223" s="7" t="s">
        <v>302</v>
      </c>
      <c r="H223" s="8">
        <v>3</v>
      </c>
      <c r="I223" s="8">
        <v>302</v>
      </c>
      <c r="J223" s="8"/>
      <c r="K223" s="8">
        <v>44</v>
      </c>
      <c r="L223" s="8"/>
      <c r="M223" s="8">
        <v>1</v>
      </c>
      <c r="N223" s="8">
        <v>92</v>
      </c>
      <c r="O223" s="8">
        <v>48</v>
      </c>
      <c r="P223" s="8"/>
      <c r="Q223" s="8">
        <v>201</v>
      </c>
      <c r="R223" s="8"/>
      <c r="S223" s="8"/>
      <c r="T223" s="8"/>
      <c r="U223" s="8">
        <v>9</v>
      </c>
      <c r="V223" s="8"/>
      <c r="W223" s="8"/>
      <c r="X223" s="8"/>
      <c r="Y223" s="8"/>
      <c r="Z223" s="8"/>
      <c r="AA223" s="8"/>
      <c r="AB223" s="8"/>
      <c r="AC223" s="8"/>
      <c r="AD223" s="8">
        <v>2</v>
      </c>
      <c r="AE223" s="8"/>
      <c r="AF223" s="8">
        <v>15</v>
      </c>
      <c r="AG223" s="8"/>
      <c r="AH223" s="13"/>
      <c r="AI223" s="13"/>
      <c r="AJ223" s="13"/>
      <c r="AK223" s="13"/>
      <c r="AL223" s="13"/>
      <c r="AM223" s="13"/>
      <c r="AN223" s="13"/>
      <c r="AO223" s="13">
        <v>31</v>
      </c>
      <c r="AP223" s="13">
        <v>25</v>
      </c>
      <c r="AQ223" s="13">
        <v>24</v>
      </c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  <c r="BJ223" s="13"/>
      <c r="BK223" s="13"/>
      <c r="BL223" s="13"/>
      <c r="BM223" s="13"/>
      <c r="BN223" s="13"/>
      <c r="BO223" s="13"/>
      <c r="BP223" s="13"/>
      <c r="BQ223" s="13"/>
      <c r="BR223" s="13"/>
    </row>
    <row r="224" spans="1:70" s="9" customFormat="1" ht="20.25" customHeight="1" x14ac:dyDescent="0.2">
      <c r="A224" s="7" t="s">
        <v>609</v>
      </c>
      <c r="B224" s="10" t="s">
        <v>302</v>
      </c>
      <c r="C224" s="7" t="s">
        <v>582</v>
      </c>
      <c r="D224" s="7" t="s">
        <v>324</v>
      </c>
      <c r="E224" s="7" t="s">
        <v>89</v>
      </c>
      <c r="F224" s="7" t="s">
        <v>598</v>
      </c>
      <c r="G224" s="7" t="s">
        <v>302</v>
      </c>
      <c r="H224" s="8"/>
      <c r="I224" s="8">
        <v>202</v>
      </c>
      <c r="J224" s="8"/>
      <c r="K224" s="8"/>
      <c r="L224" s="8"/>
      <c r="M224" s="8"/>
      <c r="N224" s="8">
        <v>8</v>
      </c>
      <c r="O224" s="8"/>
      <c r="P224" s="8"/>
      <c r="Q224" s="8">
        <v>62</v>
      </c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  <c r="AC224" s="8"/>
      <c r="AD224" s="8"/>
      <c r="AE224" s="8"/>
      <c r="AF224" s="8"/>
      <c r="AG224" s="8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  <c r="BJ224" s="13"/>
      <c r="BK224" s="13"/>
      <c r="BL224" s="13"/>
      <c r="BM224" s="13"/>
      <c r="BN224" s="13"/>
      <c r="BO224" s="13"/>
      <c r="BP224" s="13"/>
      <c r="BQ224" s="13"/>
      <c r="BR224" s="13"/>
    </row>
    <row r="225" spans="1:70" s="9" customFormat="1" ht="20.25" customHeight="1" x14ac:dyDescent="0.2">
      <c r="A225" s="7" t="s">
        <v>609</v>
      </c>
      <c r="B225" s="10" t="s">
        <v>302</v>
      </c>
      <c r="C225" s="7" t="s">
        <v>582</v>
      </c>
      <c r="D225" s="7" t="s">
        <v>353</v>
      </c>
      <c r="E225" s="7" t="s">
        <v>82</v>
      </c>
      <c r="F225" s="7" t="s">
        <v>598</v>
      </c>
      <c r="G225" s="7" t="s">
        <v>302</v>
      </c>
      <c r="H225" s="8"/>
      <c r="I225" s="8">
        <v>516</v>
      </c>
      <c r="J225" s="8"/>
      <c r="K225" s="8"/>
      <c r="L225" s="8"/>
      <c r="M225" s="8"/>
      <c r="N225" s="8">
        <v>80</v>
      </c>
      <c r="O225" s="8"/>
      <c r="P225" s="8"/>
      <c r="Q225" s="8">
        <v>305</v>
      </c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8"/>
      <c r="AD225" s="8"/>
      <c r="AE225" s="8"/>
      <c r="AF225" s="8"/>
      <c r="AG225" s="8"/>
      <c r="AH225" s="13"/>
      <c r="AI225" s="13"/>
      <c r="AJ225" s="13"/>
      <c r="AK225" s="13"/>
      <c r="AL225" s="13"/>
      <c r="AM225" s="13"/>
      <c r="AN225" s="13">
        <v>49</v>
      </c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  <c r="BJ225" s="13"/>
      <c r="BK225" s="13"/>
      <c r="BL225" s="13"/>
      <c r="BM225" s="13"/>
      <c r="BN225" s="13"/>
      <c r="BO225" s="13"/>
      <c r="BP225" s="13"/>
      <c r="BQ225" s="13"/>
      <c r="BR225" s="13"/>
    </row>
    <row r="226" spans="1:70" s="9" customFormat="1" ht="20.25" customHeight="1" x14ac:dyDescent="0.2">
      <c r="A226" s="7" t="s">
        <v>609</v>
      </c>
      <c r="B226" s="10" t="s">
        <v>302</v>
      </c>
      <c r="C226" s="7" t="s">
        <v>573</v>
      </c>
      <c r="D226" s="7" t="s">
        <v>283</v>
      </c>
      <c r="E226" s="7" t="s">
        <v>17</v>
      </c>
      <c r="F226" s="7" t="s">
        <v>285</v>
      </c>
      <c r="G226" s="7" t="s">
        <v>286</v>
      </c>
      <c r="H226" s="8">
        <v>24</v>
      </c>
      <c r="I226" s="8">
        <v>239</v>
      </c>
      <c r="J226" s="8"/>
      <c r="K226" s="8"/>
      <c r="L226" s="8"/>
      <c r="M226" s="8"/>
      <c r="N226" s="8">
        <v>51</v>
      </c>
      <c r="O226" s="8">
        <v>24</v>
      </c>
      <c r="P226" s="8"/>
      <c r="Q226" s="8">
        <v>188</v>
      </c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  <c r="BJ226" s="13"/>
      <c r="BK226" s="13"/>
      <c r="BL226" s="13"/>
      <c r="BM226" s="13"/>
      <c r="BN226" s="13"/>
      <c r="BO226" s="13"/>
      <c r="BP226" s="13"/>
      <c r="BQ226" s="13"/>
      <c r="BR226" s="13"/>
    </row>
    <row r="227" spans="1:70" s="9" customFormat="1" ht="20.25" customHeight="1" x14ac:dyDescent="0.2">
      <c r="A227" s="7" t="s">
        <v>609</v>
      </c>
      <c r="B227" s="10" t="s">
        <v>302</v>
      </c>
      <c r="C227" s="7" t="s">
        <v>573</v>
      </c>
      <c r="D227" s="7" t="s">
        <v>290</v>
      </c>
      <c r="E227" s="7" t="s">
        <v>23</v>
      </c>
      <c r="F227" s="7" t="s">
        <v>291</v>
      </c>
      <c r="G227" s="7" t="s">
        <v>597</v>
      </c>
      <c r="H227" s="8"/>
      <c r="I227" s="8">
        <v>321</v>
      </c>
      <c r="J227" s="8"/>
      <c r="K227" s="8"/>
      <c r="L227" s="8"/>
      <c r="M227" s="8"/>
      <c r="N227" s="8">
        <v>69</v>
      </c>
      <c r="O227" s="8"/>
      <c r="P227" s="8"/>
      <c r="Q227" s="8">
        <v>161</v>
      </c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  <c r="BJ227" s="13"/>
      <c r="BK227" s="13"/>
      <c r="BL227" s="13"/>
      <c r="BM227" s="13"/>
      <c r="BN227" s="13"/>
      <c r="BO227" s="13"/>
      <c r="BP227" s="13"/>
      <c r="BQ227" s="13"/>
      <c r="BR227" s="13"/>
    </row>
    <row r="228" spans="1:70" s="9" customFormat="1" ht="20.25" customHeight="1" x14ac:dyDescent="0.2">
      <c r="A228" s="7" t="s">
        <v>609</v>
      </c>
      <c r="B228" s="10" t="s">
        <v>302</v>
      </c>
      <c r="C228" s="7" t="s">
        <v>573</v>
      </c>
      <c r="D228" s="7" t="s">
        <v>300</v>
      </c>
      <c r="E228" s="7" t="s">
        <v>17</v>
      </c>
      <c r="F228" s="7" t="s">
        <v>301</v>
      </c>
      <c r="G228" s="7" t="s">
        <v>302</v>
      </c>
      <c r="H228" s="8">
        <v>13</v>
      </c>
      <c r="I228" s="8">
        <v>601</v>
      </c>
      <c r="J228" s="8"/>
      <c r="K228" s="8"/>
      <c r="L228" s="8"/>
      <c r="M228" s="8"/>
      <c r="N228" s="8">
        <v>85</v>
      </c>
      <c r="O228" s="8">
        <v>13</v>
      </c>
      <c r="P228" s="8"/>
      <c r="Q228" s="8">
        <v>471</v>
      </c>
      <c r="R228" s="8">
        <v>45</v>
      </c>
      <c r="S228" s="8"/>
      <c r="T228" s="8"/>
      <c r="U228" s="8"/>
      <c r="V228" s="8"/>
      <c r="W228" s="8"/>
      <c r="X228" s="8"/>
      <c r="Y228" s="8"/>
      <c r="Z228" s="8">
        <v>73</v>
      </c>
      <c r="AA228" s="8"/>
      <c r="AB228" s="8"/>
      <c r="AC228" s="8"/>
      <c r="AD228" s="8"/>
      <c r="AE228" s="8"/>
      <c r="AF228" s="8"/>
      <c r="AG228" s="8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>
        <v>17</v>
      </c>
      <c r="AV228" s="13">
        <v>19</v>
      </c>
      <c r="AW228" s="13">
        <v>18</v>
      </c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  <c r="BJ228" s="13"/>
      <c r="BK228" s="13"/>
      <c r="BL228" s="13"/>
      <c r="BM228" s="13"/>
      <c r="BN228" s="13"/>
      <c r="BO228" s="13"/>
      <c r="BP228" s="13"/>
      <c r="BQ228" s="13"/>
      <c r="BR228" s="13"/>
    </row>
    <row r="229" spans="1:70" s="9" customFormat="1" ht="20.25" customHeight="1" x14ac:dyDescent="0.2">
      <c r="A229" s="7" t="s">
        <v>609</v>
      </c>
      <c r="B229" s="10" t="s">
        <v>302</v>
      </c>
      <c r="C229" s="7" t="s">
        <v>573</v>
      </c>
      <c r="D229" s="7" t="s">
        <v>303</v>
      </c>
      <c r="E229" s="7" t="s">
        <v>17</v>
      </c>
      <c r="F229" s="7" t="s">
        <v>304</v>
      </c>
      <c r="G229" s="7" t="s">
        <v>302</v>
      </c>
      <c r="H229" s="8">
        <v>5</v>
      </c>
      <c r="I229" s="8">
        <v>288</v>
      </c>
      <c r="J229" s="8"/>
      <c r="K229" s="8"/>
      <c r="L229" s="8"/>
      <c r="M229" s="8"/>
      <c r="N229" s="8">
        <v>52</v>
      </c>
      <c r="O229" s="8">
        <v>5</v>
      </c>
      <c r="P229" s="8"/>
      <c r="Q229" s="8">
        <v>220</v>
      </c>
      <c r="R229" s="8">
        <v>16</v>
      </c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13"/>
      <c r="AI229" s="13"/>
      <c r="AJ229" s="13"/>
      <c r="AK229" s="13"/>
      <c r="AL229" s="13"/>
      <c r="AM229" s="13"/>
      <c r="AN229" s="13"/>
      <c r="AO229" s="13">
        <v>23</v>
      </c>
      <c r="AP229" s="13">
        <v>16</v>
      </c>
      <c r="AQ229" s="13">
        <v>15</v>
      </c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  <c r="BJ229" s="13"/>
      <c r="BK229" s="13"/>
      <c r="BL229" s="13"/>
      <c r="BM229" s="13"/>
      <c r="BN229" s="13"/>
      <c r="BO229" s="13"/>
      <c r="BP229" s="13"/>
      <c r="BQ229" s="13"/>
      <c r="BR229" s="13"/>
    </row>
    <row r="230" spans="1:70" s="9" customFormat="1" ht="20.25" customHeight="1" x14ac:dyDescent="0.2">
      <c r="A230" s="7" t="s">
        <v>609</v>
      </c>
      <c r="B230" s="10" t="s">
        <v>302</v>
      </c>
      <c r="C230" s="7" t="s">
        <v>573</v>
      </c>
      <c r="D230" s="7" t="s">
        <v>305</v>
      </c>
      <c r="E230" s="7" t="s">
        <v>70</v>
      </c>
      <c r="F230" s="7" t="s">
        <v>304</v>
      </c>
      <c r="G230" s="7" t="s">
        <v>302</v>
      </c>
      <c r="H230" s="8"/>
      <c r="I230" s="8">
        <v>183</v>
      </c>
      <c r="J230" s="8"/>
      <c r="K230" s="8"/>
      <c r="L230" s="8"/>
      <c r="M230" s="8"/>
      <c r="N230" s="8"/>
      <c r="O230" s="8"/>
      <c r="P230" s="8"/>
      <c r="Q230" s="8">
        <v>16</v>
      </c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8"/>
      <c r="AE230" s="8"/>
      <c r="AF230" s="8"/>
      <c r="AG230" s="8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  <c r="BJ230" s="13"/>
      <c r="BK230" s="13"/>
      <c r="BL230" s="13"/>
      <c r="BM230" s="13"/>
      <c r="BN230" s="13"/>
      <c r="BO230" s="13"/>
      <c r="BP230" s="13"/>
      <c r="BQ230" s="13"/>
      <c r="BR230" s="13"/>
    </row>
    <row r="231" spans="1:70" s="9" customFormat="1" ht="20.25" customHeight="1" x14ac:dyDescent="0.2">
      <c r="A231" s="7" t="s">
        <v>609</v>
      </c>
      <c r="B231" s="10" t="s">
        <v>302</v>
      </c>
      <c r="C231" s="7" t="s">
        <v>573</v>
      </c>
      <c r="D231" s="7" t="s">
        <v>306</v>
      </c>
      <c r="E231" s="7" t="s">
        <v>600</v>
      </c>
      <c r="F231" s="7" t="s">
        <v>307</v>
      </c>
      <c r="G231" s="7" t="s">
        <v>308</v>
      </c>
      <c r="H231" s="8"/>
      <c r="I231" s="8">
        <v>224</v>
      </c>
      <c r="J231" s="8"/>
      <c r="K231" s="8"/>
      <c r="L231" s="8"/>
      <c r="M231" s="8"/>
      <c r="N231" s="8">
        <v>179</v>
      </c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  <c r="AW231" s="13"/>
      <c r="AX231" s="13"/>
      <c r="AY231" s="13"/>
      <c r="AZ231" s="13"/>
      <c r="BA231" s="13"/>
      <c r="BB231" s="13"/>
      <c r="BC231" s="13"/>
      <c r="BD231" s="13"/>
      <c r="BE231" s="13"/>
      <c r="BF231" s="13"/>
      <c r="BG231" s="13"/>
      <c r="BH231" s="13"/>
      <c r="BI231" s="13"/>
      <c r="BJ231" s="13"/>
      <c r="BK231" s="13"/>
      <c r="BL231" s="13"/>
      <c r="BM231" s="13"/>
      <c r="BN231" s="13"/>
      <c r="BO231" s="13"/>
      <c r="BP231" s="13"/>
      <c r="BQ231" s="13"/>
      <c r="BR231" s="13"/>
    </row>
    <row r="232" spans="1:70" s="9" customFormat="1" ht="20.25" customHeight="1" x14ac:dyDescent="0.2">
      <c r="A232" s="7" t="s">
        <v>609</v>
      </c>
      <c r="B232" s="10" t="s">
        <v>302</v>
      </c>
      <c r="C232" s="7" t="s">
        <v>573</v>
      </c>
      <c r="D232" s="7" t="s">
        <v>313</v>
      </c>
      <c r="E232" s="7" t="s">
        <v>23</v>
      </c>
      <c r="F232" s="7" t="s">
        <v>314</v>
      </c>
      <c r="G232" s="7" t="s">
        <v>302</v>
      </c>
      <c r="H232" s="8"/>
      <c r="I232" s="8">
        <v>375</v>
      </c>
      <c r="J232" s="8"/>
      <c r="K232" s="8"/>
      <c r="L232" s="8"/>
      <c r="M232" s="8"/>
      <c r="N232" s="8"/>
      <c r="O232" s="8"/>
      <c r="P232" s="8"/>
      <c r="Q232" s="8">
        <v>158</v>
      </c>
      <c r="R232" s="8">
        <v>63</v>
      </c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  <c r="AE232" s="8"/>
      <c r="AF232" s="8"/>
      <c r="AG232" s="8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  <c r="BJ232" s="13"/>
      <c r="BK232" s="13"/>
      <c r="BL232" s="13"/>
      <c r="BM232" s="13"/>
      <c r="BN232" s="13"/>
      <c r="BO232" s="13"/>
      <c r="BP232" s="13"/>
      <c r="BQ232" s="13"/>
      <c r="BR232" s="13"/>
    </row>
    <row r="233" spans="1:70" s="9" customFormat="1" ht="20.25" customHeight="1" x14ac:dyDescent="0.2">
      <c r="A233" s="7" t="s">
        <v>609</v>
      </c>
      <c r="B233" s="10" t="s">
        <v>302</v>
      </c>
      <c r="C233" s="7" t="s">
        <v>573</v>
      </c>
      <c r="D233" s="7" t="s">
        <v>315</v>
      </c>
      <c r="E233" s="7" t="s">
        <v>23</v>
      </c>
      <c r="F233" s="7" t="s">
        <v>316</v>
      </c>
      <c r="G233" s="7" t="s">
        <v>302</v>
      </c>
      <c r="H233" s="8"/>
      <c r="I233" s="8">
        <v>392</v>
      </c>
      <c r="J233" s="8"/>
      <c r="K233" s="8"/>
      <c r="L233" s="8"/>
      <c r="M233" s="8"/>
      <c r="N233" s="8">
        <v>63</v>
      </c>
      <c r="O233" s="8"/>
      <c r="P233" s="8"/>
      <c r="Q233" s="8">
        <v>146</v>
      </c>
      <c r="R233" s="8">
        <v>70</v>
      </c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  <c r="AW233" s="13"/>
      <c r="AX233" s="13"/>
      <c r="AY233" s="13"/>
      <c r="AZ233" s="13"/>
      <c r="BA233" s="13"/>
      <c r="BB233" s="13"/>
      <c r="BC233" s="13"/>
      <c r="BD233" s="13"/>
      <c r="BE233" s="13"/>
      <c r="BF233" s="13"/>
      <c r="BG233" s="13"/>
      <c r="BH233" s="13"/>
      <c r="BI233" s="13"/>
      <c r="BJ233" s="13"/>
      <c r="BK233" s="13"/>
      <c r="BL233" s="13"/>
      <c r="BM233" s="13"/>
      <c r="BN233" s="13"/>
      <c r="BO233" s="13"/>
      <c r="BP233" s="13"/>
      <c r="BQ233" s="13"/>
      <c r="BR233" s="13"/>
    </row>
    <row r="234" spans="1:70" s="9" customFormat="1" ht="20.25" customHeight="1" x14ac:dyDescent="0.2">
      <c r="A234" s="7" t="s">
        <v>609</v>
      </c>
      <c r="B234" s="10" t="s">
        <v>302</v>
      </c>
      <c r="C234" s="7" t="s">
        <v>573</v>
      </c>
      <c r="D234" s="7" t="s">
        <v>317</v>
      </c>
      <c r="E234" s="7" t="s">
        <v>23</v>
      </c>
      <c r="F234" s="7" t="s">
        <v>318</v>
      </c>
      <c r="G234" s="7" t="s">
        <v>302</v>
      </c>
      <c r="H234" s="8">
        <v>14</v>
      </c>
      <c r="I234" s="8">
        <v>398</v>
      </c>
      <c r="J234" s="8"/>
      <c r="K234" s="8"/>
      <c r="L234" s="8"/>
      <c r="M234" s="8"/>
      <c r="N234" s="8">
        <v>50</v>
      </c>
      <c r="O234" s="8">
        <v>14</v>
      </c>
      <c r="P234" s="8"/>
      <c r="Q234" s="8">
        <v>186</v>
      </c>
      <c r="R234" s="8">
        <v>56</v>
      </c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  <c r="AE234" s="8"/>
      <c r="AF234" s="8"/>
      <c r="AG234" s="8"/>
      <c r="AH234" s="13">
        <v>14</v>
      </c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  <c r="AW234" s="13"/>
      <c r="AX234" s="13"/>
      <c r="AY234" s="13"/>
      <c r="AZ234" s="13"/>
      <c r="BA234" s="13"/>
      <c r="BB234" s="13"/>
      <c r="BC234" s="13"/>
      <c r="BD234" s="13"/>
      <c r="BE234" s="13"/>
      <c r="BF234" s="13"/>
      <c r="BG234" s="13"/>
      <c r="BH234" s="13"/>
      <c r="BI234" s="13"/>
      <c r="BJ234" s="13"/>
      <c r="BK234" s="13"/>
      <c r="BL234" s="13"/>
      <c r="BM234" s="13"/>
      <c r="BN234" s="13"/>
      <c r="BO234" s="13"/>
      <c r="BP234" s="13"/>
      <c r="BQ234" s="13"/>
      <c r="BR234" s="13"/>
    </row>
    <row r="235" spans="1:70" s="9" customFormat="1" ht="20.25" customHeight="1" x14ac:dyDescent="0.2">
      <c r="A235" s="7" t="s">
        <v>609</v>
      </c>
      <c r="B235" s="10" t="s">
        <v>302</v>
      </c>
      <c r="C235" s="7" t="s">
        <v>573</v>
      </c>
      <c r="D235" s="7" t="s">
        <v>328</v>
      </c>
      <c r="E235" s="7" t="s">
        <v>23</v>
      </c>
      <c r="F235" s="7" t="s">
        <v>329</v>
      </c>
      <c r="G235" s="7" t="s">
        <v>308</v>
      </c>
      <c r="H235" s="8"/>
      <c r="I235" s="8">
        <v>364</v>
      </c>
      <c r="J235" s="8"/>
      <c r="K235" s="8"/>
      <c r="L235" s="8"/>
      <c r="M235" s="8"/>
      <c r="N235" s="8">
        <v>41</v>
      </c>
      <c r="O235" s="8"/>
      <c r="P235" s="8"/>
      <c r="Q235" s="8">
        <v>233</v>
      </c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  <c r="AE235" s="8"/>
      <c r="AF235" s="8"/>
      <c r="AG235" s="8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  <c r="BJ235" s="13"/>
      <c r="BK235" s="13"/>
      <c r="BL235" s="13"/>
      <c r="BM235" s="13"/>
      <c r="BN235" s="13"/>
      <c r="BO235" s="13"/>
      <c r="BP235" s="13"/>
      <c r="BQ235" s="13"/>
      <c r="BR235" s="13"/>
    </row>
    <row r="236" spans="1:70" s="9" customFormat="1" ht="20.25" customHeight="1" x14ac:dyDescent="0.2">
      <c r="A236" s="7" t="s">
        <v>609</v>
      </c>
      <c r="B236" s="10" t="s">
        <v>302</v>
      </c>
      <c r="C236" s="7" t="s">
        <v>573</v>
      </c>
      <c r="D236" s="7" t="s">
        <v>330</v>
      </c>
      <c r="E236" s="7" t="s">
        <v>331</v>
      </c>
      <c r="F236" s="7" t="s">
        <v>332</v>
      </c>
      <c r="G236" s="7" t="s">
        <v>308</v>
      </c>
      <c r="H236" s="8"/>
      <c r="I236" s="8">
        <v>113</v>
      </c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  <c r="AW236" s="13"/>
      <c r="AX236" s="13"/>
      <c r="AY236" s="13"/>
      <c r="AZ236" s="13"/>
      <c r="BA236" s="13"/>
      <c r="BB236" s="13"/>
      <c r="BC236" s="13"/>
      <c r="BD236" s="13"/>
      <c r="BE236" s="13"/>
      <c r="BF236" s="13"/>
      <c r="BG236" s="13"/>
      <c r="BH236" s="13"/>
      <c r="BI236" s="13"/>
      <c r="BJ236" s="13"/>
      <c r="BK236" s="13"/>
      <c r="BL236" s="13"/>
      <c r="BM236" s="13"/>
      <c r="BN236" s="13"/>
      <c r="BO236" s="13"/>
      <c r="BP236" s="13"/>
      <c r="BQ236" s="13"/>
      <c r="BR236" s="13"/>
    </row>
    <row r="237" spans="1:70" s="9" customFormat="1" ht="20.25" customHeight="1" x14ac:dyDescent="0.2">
      <c r="A237" s="7" t="s">
        <v>609</v>
      </c>
      <c r="B237" s="10" t="s">
        <v>302</v>
      </c>
      <c r="C237" s="7" t="s">
        <v>573</v>
      </c>
      <c r="D237" s="7" t="s">
        <v>343</v>
      </c>
      <c r="E237" s="7" t="s">
        <v>23</v>
      </c>
      <c r="F237" s="7" t="s">
        <v>344</v>
      </c>
      <c r="G237" s="7" t="s">
        <v>286</v>
      </c>
      <c r="H237" s="8">
        <v>26</v>
      </c>
      <c r="I237" s="8">
        <v>283</v>
      </c>
      <c r="J237" s="8"/>
      <c r="K237" s="8"/>
      <c r="L237" s="8"/>
      <c r="M237" s="8"/>
      <c r="N237" s="8">
        <v>29</v>
      </c>
      <c r="O237" s="8">
        <v>26</v>
      </c>
      <c r="P237" s="8"/>
      <c r="Q237" s="8">
        <v>176</v>
      </c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  <c r="AW237" s="13"/>
      <c r="AX237" s="13"/>
      <c r="AY237" s="13"/>
      <c r="AZ237" s="13"/>
      <c r="BA237" s="13"/>
      <c r="BB237" s="13"/>
      <c r="BC237" s="13"/>
      <c r="BD237" s="13"/>
      <c r="BE237" s="13"/>
      <c r="BF237" s="13"/>
      <c r="BG237" s="13"/>
      <c r="BH237" s="13"/>
      <c r="BI237" s="13"/>
      <c r="BJ237" s="13"/>
      <c r="BK237" s="13"/>
      <c r="BL237" s="13"/>
      <c r="BM237" s="13"/>
      <c r="BN237" s="13"/>
      <c r="BO237" s="13"/>
      <c r="BP237" s="13"/>
      <c r="BQ237" s="13"/>
      <c r="BR237" s="13"/>
    </row>
    <row r="238" spans="1:70" s="9" customFormat="1" ht="20.25" customHeight="1" x14ac:dyDescent="0.2">
      <c r="A238" s="7" t="s">
        <v>609</v>
      </c>
      <c r="B238" s="10" t="s">
        <v>302</v>
      </c>
      <c r="C238" s="7" t="s">
        <v>573</v>
      </c>
      <c r="D238" s="7" t="s">
        <v>345</v>
      </c>
      <c r="E238" s="7" t="s">
        <v>23</v>
      </c>
      <c r="F238" s="7" t="s">
        <v>346</v>
      </c>
      <c r="G238" s="7" t="s">
        <v>347</v>
      </c>
      <c r="H238" s="8">
        <v>20</v>
      </c>
      <c r="I238" s="8">
        <v>296</v>
      </c>
      <c r="J238" s="8"/>
      <c r="K238" s="8"/>
      <c r="L238" s="8"/>
      <c r="M238" s="8"/>
      <c r="N238" s="8">
        <v>46</v>
      </c>
      <c r="O238" s="8">
        <v>20</v>
      </c>
      <c r="P238" s="8"/>
      <c r="Q238" s="8">
        <v>191</v>
      </c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13">
        <v>20</v>
      </c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  <c r="AW238" s="13"/>
      <c r="AX238" s="13"/>
      <c r="AY238" s="13"/>
      <c r="AZ238" s="13"/>
      <c r="BA238" s="13"/>
      <c r="BB238" s="13"/>
      <c r="BC238" s="13"/>
      <c r="BD238" s="13"/>
      <c r="BE238" s="13"/>
      <c r="BF238" s="13"/>
      <c r="BG238" s="13"/>
      <c r="BH238" s="13"/>
      <c r="BI238" s="13"/>
      <c r="BJ238" s="13"/>
      <c r="BK238" s="13"/>
      <c r="BL238" s="13"/>
      <c r="BM238" s="13"/>
      <c r="BN238" s="13"/>
      <c r="BO238" s="13"/>
      <c r="BP238" s="13"/>
      <c r="BQ238" s="13"/>
      <c r="BR238" s="13"/>
    </row>
    <row r="239" spans="1:70" s="9" customFormat="1" ht="20.25" customHeight="1" x14ac:dyDescent="0.2">
      <c r="A239" s="7" t="s">
        <v>609</v>
      </c>
      <c r="B239" s="10" t="s">
        <v>302</v>
      </c>
      <c r="C239" s="7" t="s">
        <v>573</v>
      </c>
      <c r="D239" s="7" t="s">
        <v>349</v>
      </c>
      <c r="E239" s="7" t="s">
        <v>70</v>
      </c>
      <c r="F239" s="7" t="s">
        <v>301</v>
      </c>
      <c r="G239" s="7" t="s">
        <v>302</v>
      </c>
      <c r="H239" s="8"/>
      <c r="I239" s="8">
        <v>285</v>
      </c>
      <c r="J239" s="8"/>
      <c r="K239" s="8"/>
      <c r="L239" s="8"/>
      <c r="M239" s="8"/>
      <c r="N239" s="8">
        <v>22</v>
      </c>
      <c r="O239" s="8"/>
      <c r="P239" s="8"/>
      <c r="Q239" s="8">
        <v>161</v>
      </c>
      <c r="R239" s="8">
        <v>16</v>
      </c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  <c r="AW239" s="13"/>
      <c r="AX239" s="13"/>
      <c r="AY239" s="13"/>
      <c r="AZ239" s="13"/>
      <c r="BA239" s="13"/>
      <c r="BB239" s="13"/>
      <c r="BC239" s="13"/>
      <c r="BD239" s="13"/>
      <c r="BE239" s="13"/>
      <c r="BF239" s="13"/>
      <c r="BG239" s="13"/>
      <c r="BH239" s="13"/>
      <c r="BI239" s="13"/>
      <c r="BJ239" s="13"/>
      <c r="BK239" s="13"/>
      <c r="BL239" s="13"/>
      <c r="BM239" s="13"/>
      <c r="BN239" s="13"/>
      <c r="BO239" s="13"/>
      <c r="BP239" s="13"/>
      <c r="BQ239" s="13"/>
      <c r="BR239" s="13"/>
    </row>
    <row r="240" spans="1:70" x14ac:dyDescent="0.2">
      <c r="H240" s="12">
        <v>4146</v>
      </c>
      <c r="I240" s="12">
        <v>103165</v>
      </c>
      <c r="J240" s="12">
        <v>24</v>
      </c>
      <c r="K240" s="12">
        <v>267</v>
      </c>
      <c r="L240" s="12">
        <v>11</v>
      </c>
      <c r="M240" s="12">
        <v>2</v>
      </c>
      <c r="N240" s="12">
        <v>23380</v>
      </c>
      <c r="O240" s="12">
        <v>4346</v>
      </c>
      <c r="P240" s="12">
        <v>80</v>
      </c>
      <c r="Q240" s="12">
        <v>49758</v>
      </c>
      <c r="R240" s="12">
        <v>3696</v>
      </c>
      <c r="S240" s="12">
        <v>36</v>
      </c>
      <c r="T240" s="12">
        <v>71</v>
      </c>
      <c r="U240" s="12">
        <v>254</v>
      </c>
      <c r="V240" s="12">
        <v>4</v>
      </c>
      <c r="W240" s="12">
        <v>31</v>
      </c>
      <c r="X240" s="12">
        <v>190</v>
      </c>
      <c r="Y240" s="17">
        <v>692</v>
      </c>
      <c r="Z240" s="12">
        <v>975</v>
      </c>
      <c r="AA240" s="12">
        <v>113</v>
      </c>
      <c r="AB240" s="12">
        <v>74</v>
      </c>
      <c r="AC240" s="12">
        <v>120</v>
      </c>
      <c r="AD240" s="12">
        <v>35</v>
      </c>
      <c r="AE240" s="12">
        <v>6</v>
      </c>
      <c r="AF240" s="12">
        <v>911</v>
      </c>
      <c r="AG240" s="12">
        <v>67</v>
      </c>
      <c r="AH240" s="15">
        <v>1279</v>
      </c>
      <c r="AI240" s="15">
        <v>24</v>
      </c>
      <c r="AJ240" s="15">
        <v>32</v>
      </c>
      <c r="AK240" s="15">
        <v>112</v>
      </c>
      <c r="AL240" s="15">
        <v>112</v>
      </c>
      <c r="AM240" s="15">
        <v>110</v>
      </c>
      <c r="AN240" s="15">
        <v>303</v>
      </c>
      <c r="AO240" s="15">
        <v>1001</v>
      </c>
      <c r="AP240" s="15">
        <v>737</v>
      </c>
      <c r="AQ240" s="15">
        <v>784</v>
      </c>
      <c r="AR240" s="15">
        <v>51</v>
      </c>
      <c r="AS240" s="15">
        <v>20</v>
      </c>
      <c r="AT240" s="15">
        <v>23</v>
      </c>
      <c r="AU240" s="15">
        <v>166</v>
      </c>
      <c r="AV240" s="15">
        <v>208</v>
      </c>
      <c r="AW240" s="15">
        <v>185</v>
      </c>
      <c r="AX240" s="15">
        <v>15</v>
      </c>
      <c r="AY240" s="15">
        <v>2</v>
      </c>
      <c r="AZ240" s="15">
        <v>2</v>
      </c>
      <c r="BA240" s="15">
        <v>3</v>
      </c>
      <c r="BB240" s="15">
        <v>24</v>
      </c>
      <c r="BC240" s="15">
        <v>16</v>
      </c>
      <c r="BD240" s="15">
        <v>16</v>
      </c>
      <c r="BE240" s="15">
        <v>16</v>
      </c>
      <c r="BF240" s="15">
        <v>19</v>
      </c>
      <c r="BG240" s="15">
        <v>27</v>
      </c>
      <c r="BH240" s="15">
        <v>29</v>
      </c>
      <c r="BI240" s="15">
        <v>24</v>
      </c>
      <c r="BJ240" s="15">
        <v>35</v>
      </c>
      <c r="BK240" s="15">
        <v>34</v>
      </c>
      <c r="BL240" s="15">
        <v>31</v>
      </c>
      <c r="BM240" s="15">
        <v>76</v>
      </c>
      <c r="BN240" s="15">
        <v>67</v>
      </c>
      <c r="BO240" s="15">
        <v>63</v>
      </c>
      <c r="BP240" s="15">
        <v>9</v>
      </c>
      <c r="BQ240" s="15">
        <v>9</v>
      </c>
      <c r="BR240" s="15">
        <v>16</v>
      </c>
    </row>
    <row r="241" spans="8:8" s="1" customFormat="1" x14ac:dyDescent="0.2">
      <c r="H241" s="12"/>
    </row>
  </sheetData>
  <sortState ref="A3:CJ251">
    <sortCondition ref="A3:A251"/>
    <sortCondition ref="B3:B251"/>
    <sortCondition ref="C3:C251"/>
  </sortState>
  <mergeCells count="20">
    <mergeCell ref="BP1:BR1"/>
    <mergeCell ref="D1:D2"/>
    <mergeCell ref="E1:E2"/>
    <mergeCell ref="F1:F2"/>
    <mergeCell ref="G1:G2"/>
    <mergeCell ref="BM1:BO1"/>
    <mergeCell ref="AH1:AJ1"/>
    <mergeCell ref="AE1:AG1"/>
    <mergeCell ref="H1:M1"/>
    <mergeCell ref="AU1:AX1"/>
    <mergeCell ref="AN1:AT1"/>
    <mergeCell ref="A1:A2"/>
    <mergeCell ref="C1:C2"/>
    <mergeCell ref="BF1:BL1"/>
    <mergeCell ref="BB1:BE1"/>
    <mergeCell ref="B1:B2"/>
    <mergeCell ref="N1:U1"/>
    <mergeCell ref="V1:AD1"/>
    <mergeCell ref="AK1:AM1"/>
    <mergeCell ref="AY1:BA1"/>
  </mergeCells>
  <pageMargins left="7.874015748031496E-2" right="0" top="0.35433070866141736" bottom="0.35433070866141736" header="7.874015748031496E-2" footer="0.11811023622047245"/>
  <pageSetup paperSize="9" scale="59" fitToWidth="4" fitToHeight="7" orientation="landscape" r:id="rId1"/>
  <headerFooter scaleWithDoc="0">
    <oddHeader>&amp;L&amp;8Service Prospective et Statistiques&amp;C&amp;9Les langues vivantes dans les établissements du 2d degré 2017-2018&amp;R&amp;8 15-12-2017</oddHeader>
    <oddFooter>&amp;L&amp;8Souce : SYSCA&amp;C&amp;8&amp;F&amp;R&amp;9Page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239"/>
  <sheetViews>
    <sheetView topLeftCell="R1" zoomScale="85" zoomScaleNormal="85" workbookViewId="0">
      <selection activeCell="CI2" sqref="CI2:CK238"/>
    </sheetView>
  </sheetViews>
  <sheetFormatPr baseColWidth="10" defaultColWidth="9.140625" defaultRowHeight="12.75" x14ac:dyDescent="0.2"/>
  <cols>
    <col min="1" max="1" width="13.140625" style="1" bestFit="1" customWidth="1"/>
    <col min="2" max="2" width="26.85546875" style="11" bestFit="1" customWidth="1"/>
    <col min="3" max="3" width="7.42578125" style="1" bestFit="1" customWidth="1"/>
    <col min="4" max="4" width="9.5703125" style="1" bestFit="1" customWidth="1"/>
    <col min="5" max="5" width="14.85546875" style="1" bestFit="1" customWidth="1"/>
    <col min="6" max="6" width="30.7109375" style="1" bestFit="1" customWidth="1"/>
    <col min="7" max="7" width="34.85546875" style="1" bestFit="1" customWidth="1"/>
    <col min="8" max="11" width="34.85546875" style="1" customWidth="1"/>
    <col min="12" max="12" width="35.140625" style="1" bestFit="1" customWidth="1"/>
    <col min="13" max="13" width="5" style="27" bestFit="1" customWidth="1"/>
    <col min="14" max="14" width="6" style="27" bestFit="1" customWidth="1"/>
    <col min="15" max="16" width="3.140625" style="27" bestFit="1" customWidth="1"/>
    <col min="17" max="17" width="7" style="32" bestFit="1" customWidth="1"/>
    <col min="18" max="19" width="5" style="32" customWidth="1"/>
    <col min="20" max="20" width="4" style="32" bestFit="1" customWidth="1"/>
    <col min="21" max="23" width="3.140625" style="86" bestFit="1" customWidth="1"/>
    <col min="24" max="24" width="3.140625" style="86" customWidth="1"/>
    <col min="25" max="26" width="3.140625" style="35" customWidth="1"/>
    <col min="27" max="27" width="4" style="35" bestFit="1" customWidth="1"/>
    <col min="28" max="28" width="4" style="35" customWidth="1"/>
    <col min="29" max="29" width="4" style="40" bestFit="1" customWidth="1"/>
    <col min="30" max="30" width="6" style="40" bestFit="1" customWidth="1"/>
    <col min="31" max="31" width="4" style="41" bestFit="1" customWidth="1"/>
    <col min="32" max="32" width="3.140625" style="40" bestFit="1" customWidth="1"/>
    <col min="33" max="33" width="3.140625" style="22" customWidth="1"/>
    <col min="34" max="34" width="5" style="22" customWidth="1"/>
    <col min="35" max="35" width="4" style="22" bestFit="1" customWidth="1"/>
    <col min="36" max="36" width="4" style="22" customWidth="1"/>
    <col min="37" max="38" width="4" style="43" customWidth="1"/>
    <col min="39" max="39" width="4" style="43" bestFit="1" customWidth="1"/>
    <col min="40" max="40" width="4" style="43" customWidth="1"/>
    <col min="41" max="41" width="4" style="44" customWidth="1"/>
    <col min="42" max="43" width="3.140625" style="44" bestFit="1" customWidth="1"/>
    <col min="44" max="44" width="3.140625" style="44" customWidth="1"/>
    <col min="45" max="46" width="3.140625" style="48" bestFit="1" customWidth="1"/>
    <col min="47" max="47" width="4" style="48" bestFit="1" customWidth="1"/>
    <col min="48" max="48" width="4" style="48" customWidth="1"/>
    <col min="49" max="49" width="5.42578125" style="52" bestFit="1" customWidth="1"/>
    <col min="50" max="50" width="7.7109375" style="52" bestFit="1" customWidth="1"/>
    <col min="51" max="51" width="5.42578125" style="52" bestFit="1" customWidth="1"/>
    <col min="52" max="52" width="5.42578125" style="52" customWidth="1"/>
    <col min="53" max="53" width="5" style="55" customWidth="1"/>
    <col min="54" max="55" width="3.140625" style="55" bestFit="1" customWidth="1"/>
    <col min="56" max="58" width="4" style="65" bestFit="1" customWidth="1"/>
    <col min="59" max="59" width="4" style="59" bestFit="1" customWidth="1"/>
    <col min="60" max="60" width="5" style="59" bestFit="1" customWidth="1"/>
    <col min="61" max="62" width="4" style="59" bestFit="1" customWidth="1"/>
    <col min="63" max="65" width="3.140625" style="59" bestFit="1" customWidth="1"/>
    <col min="66" max="68" width="4" style="76" bestFit="1" customWidth="1"/>
    <col min="69" max="69" width="3.140625" style="76" bestFit="1" customWidth="1"/>
    <col min="70" max="72" width="3.140625" style="79" bestFit="1" customWidth="1"/>
    <col min="73" max="76" width="3.140625" style="62" bestFit="1" customWidth="1"/>
    <col min="77" max="83" width="3.140625" style="73" bestFit="1" customWidth="1"/>
    <col min="84" max="85" width="3.140625" style="83" bestFit="1" customWidth="1"/>
    <col min="86" max="86" width="5.85546875" style="83" customWidth="1"/>
    <col min="87" max="89" width="3.140625" style="69" bestFit="1" customWidth="1"/>
    <col min="90" max="16384" width="9.140625" style="1"/>
  </cols>
  <sheetData>
    <row r="1" spans="1:89" s="6" customFormat="1" ht="198" customHeight="1" x14ac:dyDescent="0.2">
      <c r="A1" s="20" t="s">
        <v>548</v>
      </c>
      <c r="B1" s="21" t="s">
        <v>575</v>
      </c>
      <c r="C1" s="20" t="s">
        <v>552</v>
      </c>
      <c r="D1" s="20" t="s">
        <v>549</v>
      </c>
      <c r="E1" s="20" t="s">
        <v>550</v>
      </c>
      <c r="F1" s="20" t="s">
        <v>571</v>
      </c>
      <c r="G1" s="20" t="s">
        <v>675</v>
      </c>
      <c r="H1" s="20" t="s">
        <v>898</v>
      </c>
      <c r="I1" s="20" t="s">
        <v>899</v>
      </c>
      <c r="J1" s="20" t="s">
        <v>1374</v>
      </c>
      <c r="K1" s="20" t="s">
        <v>903</v>
      </c>
      <c r="L1" s="20" t="s">
        <v>551</v>
      </c>
      <c r="M1" s="23" t="s">
        <v>612</v>
      </c>
      <c r="N1" s="23" t="s">
        <v>617</v>
      </c>
      <c r="O1" s="23" t="s">
        <v>624</v>
      </c>
      <c r="P1" s="23" t="s">
        <v>632</v>
      </c>
      <c r="Q1" s="29" t="s">
        <v>613</v>
      </c>
      <c r="R1" s="29" t="s">
        <v>618</v>
      </c>
      <c r="S1" s="29" t="s">
        <v>905</v>
      </c>
      <c r="T1" s="29" t="s">
        <v>633</v>
      </c>
      <c r="U1" s="84" t="s">
        <v>614</v>
      </c>
      <c r="V1" s="84" t="s">
        <v>619</v>
      </c>
      <c r="W1" s="84" t="s">
        <v>625</v>
      </c>
      <c r="X1" s="84" t="s">
        <v>906</v>
      </c>
      <c r="Y1" s="35" t="s">
        <v>907</v>
      </c>
      <c r="Z1" s="35" t="s">
        <v>908</v>
      </c>
      <c r="AA1" s="35" t="s">
        <v>626</v>
      </c>
      <c r="AB1" s="35" t="s">
        <v>909</v>
      </c>
      <c r="AC1" s="36" t="s">
        <v>615</v>
      </c>
      <c r="AD1" s="36" t="s">
        <v>620</v>
      </c>
      <c r="AE1" s="37" t="s">
        <v>627</v>
      </c>
      <c r="AF1" s="36" t="s">
        <v>634</v>
      </c>
      <c r="AG1" s="22" t="s">
        <v>910</v>
      </c>
      <c r="AH1" s="22" t="s">
        <v>621</v>
      </c>
      <c r="AI1" s="22" t="s">
        <v>628</v>
      </c>
      <c r="AJ1" s="22" t="s">
        <v>911</v>
      </c>
      <c r="AK1" s="43" t="s">
        <v>912</v>
      </c>
      <c r="AL1" s="43" t="s">
        <v>913</v>
      </c>
      <c r="AM1" s="43" t="s">
        <v>629</v>
      </c>
      <c r="AN1" s="43" t="s">
        <v>914</v>
      </c>
      <c r="AO1" s="44" t="s">
        <v>915</v>
      </c>
      <c r="AP1" s="44" t="s">
        <v>622</v>
      </c>
      <c r="AQ1" s="44" t="s">
        <v>630</v>
      </c>
      <c r="AR1" s="44" t="s">
        <v>916</v>
      </c>
      <c r="AS1" s="45" t="s">
        <v>616</v>
      </c>
      <c r="AT1" s="45" t="s">
        <v>623</v>
      </c>
      <c r="AU1" s="45" t="s">
        <v>631</v>
      </c>
      <c r="AV1" s="45" t="s">
        <v>917</v>
      </c>
      <c r="AW1" s="49" t="s">
        <v>900</v>
      </c>
      <c r="AX1" s="49" t="s">
        <v>901</v>
      </c>
      <c r="AY1" s="49" t="s">
        <v>902</v>
      </c>
      <c r="AZ1" s="49" t="s">
        <v>918</v>
      </c>
      <c r="BA1" s="53" t="s">
        <v>635</v>
      </c>
      <c r="BB1" s="53" t="s">
        <v>636</v>
      </c>
      <c r="BC1" s="33" t="s">
        <v>637</v>
      </c>
      <c r="BD1" s="63" t="s">
        <v>638</v>
      </c>
      <c r="BE1" s="63" t="s">
        <v>639</v>
      </c>
      <c r="BF1" s="63" t="s">
        <v>640</v>
      </c>
      <c r="BG1" s="56" t="s">
        <v>641</v>
      </c>
      <c r="BH1" s="56" t="s">
        <v>642</v>
      </c>
      <c r="BI1" s="56" t="s">
        <v>643</v>
      </c>
      <c r="BJ1" s="56" t="s">
        <v>644</v>
      </c>
      <c r="BK1" s="56" t="s">
        <v>645</v>
      </c>
      <c r="BL1" s="56" t="s">
        <v>646</v>
      </c>
      <c r="BM1" s="56" t="s">
        <v>647</v>
      </c>
      <c r="BN1" s="74" t="s">
        <v>648</v>
      </c>
      <c r="BO1" s="74" t="s">
        <v>649</v>
      </c>
      <c r="BP1" s="74" t="s">
        <v>650</v>
      </c>
      <c r="BQ1" s="74" t="s">
        <v>651</v>
      </c>
      <c r="BR1" s="77" t="s">
        <v>652</v>
      </c>
      <c r="BS1" s="77" t="s">
        <v>653</v>
      </c>
      <c r="BT1" s="77" t="s">
        <v>654</v>
      </c>
      <c r="BU1" s="60" t="s">
        <v>655</v>
      </c>
      <c r="BV1" s="60" t="s">
        <v>656</v>
      </c>
      <c r="BW1" s="60" t="s">
        <v>657</v>
      </c>
      <c r="BX1" s="60" t="s">
        <v>658</v>
      </c>
      <c r="BY1" s="70" t="s">
        <v>659</v>
      </c>
      <c r="BZ1" s="70" t="s">
        <v>660</v>
      </c>
      <c r="CA1" s="70" t="s">
        <v>661</v>
      </c>
      <c r="CB1" s="70" t="s">
        <v>662</v>
      </c>
      <c r="CC1" s="70" t="s">
        <v>663</v>
      </c>
      <c r="CD1" s="70" t="s">
        <v>664</v>
      </c>
      <c r="CE1" s="70" t="s">
        <v>665</v>
      </c>
      <c r="CF1" s="80" t="s">
        <v>666</v>
      </c>
      <c r="CG1" s="80" t="s">
        <v>667</v>
      </c>
      <c r="CH1" s="80" t="s">
        <v>668</v>
      </c>
      <c r="CI1" s="66" t="s">
        <v>669</v>
      </c>
      <c r="CJ1" s="66" t="s">
        <v>670</v>
      </c>
      <c r="CK1" s="66" t="s">
        <v>671</v>
      </c>
    </row>
    <row r="2" spans="1:89" s="9" customFormat="1" ht="20.25" customHeight="1" x14ac:dyDescent="0.2">
      <c r="A2" s="7" t="s">
        <v>11</v>
      </c>
      <c r="B2" s="10" t="s">
        <v>576</v>
      </c>
      <c r="C2" s="7" t="s">
        <v>673</v>
      </c>
      <c r="D2" s="7" t="s">
        <v>22</v>
      </c>
      <c r="E2" s="7" t="s">
        <v>23</v>
      </c>
      <c r="F2" s="7" t="s">
        <v>24</v>
      </c>
      <c r="G2" s="7" t="s">
        <v>676</v>
      </c>
      <c r="H2" s="7" t="s">
        <v>919</v>
      </c>
      <c r="I2" s="7" t="s">
        <v>920</v>
      </c>
      <c r="J2" s="7" t="s">
        <v>1375</v>
      </c>
      <c r="K2" s="7" t="s">
        <v>1371</v>
      </c>
      <c r="L2" s="7" t="s">
        <v>15</v>
      </c>
      <c r="M2" s="24"/>
      <c r="N2" s="24">
        <v>240</v>
      </c>
      <c r="O2" s="24"/>
      <c r="P2" s="24"/>
      <c r="Q2" s="30">
        <v>354</v>
      </c>
      <c r="R2" s="30"/>
      <c r="S2" s="30"/>
      <c r="T2" s="30"/>
      <c r="U2" s="85"/>
      <c r="V2" s="85"/>
      <c r="W2" s="85"/>
      <c r="X2" s="85"/>
      <c r="Y2" s="35"/>
      <c r="Z2" s="35"/>
      <c r="AA2" s="35"/>
      <c r="AB2" s="35"/>
      <c r="AC2" s="38"/>
      <c r="AD2" s="38"/>
      <c r="AE2" s="38"/>
      <c r="AF2" s="38"/>
      <c r="AG2" s="22"/>
      <c r="AH2" s="22"/>
      <c r="AI2" s="22"/>
      <c r="AJ2" s="22"/>
      <c r="AK2" s="43"/>
      <c r="AL2" s="43"/>
      <c r="AM2" s="43"/>
      <c r="AN2" s="43"/>
      <c r="AO2" s="44"/>
      <c r="AP2" s="44"/>
      <c r="AQ2" s="44"/>
      <c r="AR2" s="44"/>
      <c r="AS2" s="46"/>
      <c r="AT2" s="46"/>
      <c r="AU2" s="46"/>
      <c r="AV2" s="46"/>
      <c r="AW2" s="50"/>
      <c r="AX2" s="50"/>
      <c r="AY2" s="50"/>
      <c r="AZ2" s="50"/>
      <c r="BA2" s="54"/>
      <c r="BB2" s="54"/>
      <c r="BC2" s="54"/>
      <c r="BD2" s="64"/>
      <c r="BE2" s="64"/>
      <c r="BF2" s="64"/>
      <c r="BG2" s="57"/>
      <c r="BH2" s="57"/>
      <c r="BI2" s="57"/>
      <c r="BJ2" s="57"/>
      <c r="BK2" s="57"/>
      <c r="BL2" s="57"/>
      <c r="BM2" s="57"/>
      <c r="BN2" s="75"/>
      <c r="BO2" s="75"/>
      <c r="BP2" s="75"/>
      <c r="BQ2" s="75"/>
      <c r="BR2" s="78"/>
      <c r="BS2" s="78"/>
      <c r="BT2" s="78"/>
      <c r="BU2" s="61"/>
      <c r="BV2" s="61"/>
      <c r="BW2" s="61"/>
      <c r="BX2" s="61"/>
      <c r="BY2" s="71"/>
      <c r="BZ2" s="71"/>
      <c r="CA2" s="71"/>
      <c r="CB2" s="71"/>
      <c r="CC2" s="71"/>
      <c r="CD2" s="71"/>
      <c r="CE2" s="71"/>
      <c r="CF2" s="81"/>
      <c r="CG2" s="81"/>
      <c r="CH2" s="81"/>
      <c r="CI2" s="67"/>
      <c r="CJ2" s="67"/>
      <c r="CK2" s="67"/>
    </row>
    <row r="3" spans="1:89" s="9" customFormat="1" ht="20.25" customHeight="1" x14ac:dyDescent="0.2">
      <c r="A3" s="7" t="s">
        <v>11</v>
      </c>
      <c r="B3" s="10" t="s">
        <v>576</v>
      </c>
      <c r="C3" s="7" t="s">
        <v>673</v>
      </c>
      <c r="D3" s="7" t="s">
        <v>25</v>
      </c>
      <c r="E3" s="7" t="s">
        <v>23</v>
      </c>
      <c r="F3" s="7" t="s">
        <v>26</v>
      </c>
      <c r="G3" s="7" t="s">
        <v>677</v>
      </c>
      <c r="H3" s="7" t="s">
        <v>921</v>
      </c>
      <c r="I3" s="7" t="s">
        <v>922</v>
      </c>
      <c r="J3" s="7" t="s">
        <v>1375</v>
      </c>
      <c r="K3" s="7" t="s">
        <v>1371</v>
      </c>
      <c r="L3" s="7" t="s">
        <v>27</v>
      </c>
      <c r="M3" s="24">
        <v>95</v>
      </c>
      <c r="N3" s="24">
        <v>178</v>
      </c>
      <c r="O3" s="24"/>
      <c r="P3" s="24"/>
      <c r="Q3" s="30">
        <v>233</v>
      </c>
      <c r="R3" s="30">
        <v>95</v>
      </c>
      <c r="S3" s="30"/>
      <c r="T3" s="30"/>
      <c r="U3" s="85"/>
      <c r="V3" s="85"/>
      <c r="W3" s="85"/>
      <c r="X3" s="85"/>
      <c r="Y3" s="35"/>
      <c r="Z3" s="35"/>
      <c r="AA3" s="35"/>
      <c r="AB3" s="35"/>
      <c r="AC3" s="38"/>
      <c r="AD3" s="38"/>
      <c r="AE3" s="38"/>
      <c r="AF3" s="38"/>
      <c r="AG3" s="22"/>
      <c r="AH3" s="22"/>
      <c r="AI3" s="22"/>
      <c r="AJ3" s="22"/>
      <c r="AK3" s="43"/>
      <c r="AL3" s="43"/>
      <c r="AM3" s="43"/>
      <c r="AN3" s="43"/>
      <c r="AO3" s="44"/>
      <c r="AP3" s="44"/>
      <c r="AQ3" s="44"/>
      <c r="AR3" s="44"/>
      <c r="AS3" s="46"/>
      <c r="AT3" s="46"/>
      <c r="AU3" s="46"/>
      <c r="AV3" s="46"/>
      <c r="AW3" s="50"/>
      <c r="AX3" s="50">
        <v>1</v>
      </c>
      <c r="AY3" s="50"/>
      <c r="AZ3" s="50"/>
      <c r="BA3" s="54">
        <v>26</v>
      </c>
      <c r="BB3" s="54"/>
      <c r="BC3" s="54"/>
      <c r="BD3" s="64"/>
      <c r="BE3" s="64"/>
      <c r="BF3" s="64"/>
      <c r="BG3" s="57"/>
      <c r="BH3" s="57"/>
      <c r="BI3" s="57"/>
      <c r="BJ3" s="57"/>
      <c r="BK3" s="57"/>
      <c r="BL3" s="57"/>
      <c r="BM3" s="57"/>
      <c r="BN3" s="75"/>
      <c r="BO3" s="75"/>
      <c r="BP3" s="75"/>
      <c r="BQ3" s="75"/>
      <c r="BR3" s="78"/>
      <c r="BS3" s="78"/>
      <c r="BT3" s="78"/>
      <c r="BU3" s="61"/>
      <c r="BV3" s="61"/>
      <c r="BW3" s="61"/>
      <c r="BX3" s="61"/>
      <c r="BY3" s="71"/>
      <c r="BZ3" s="71"/>
      <c r="CA3" s="71"/>
      <c r="CB3" s="71"/>
      <c r="CC3" s="71"/>
      <c r="CD3" s="71"/>
      <c r="CE3" s="71"/>
      <c r="CF3" s="81"/>
      <c r="CG3" s="81"/>
      <c r="CH3" s="81"/>
      <c r="CI3" s="67"/>
      <c r="CJ3" s="67"/>
      <c r="CK3" s="67"/>
    </row>
    <row r="4" spans="1:89" s="9" customFormat="1" ht="20.25" customHeight="1" x14ac:dyDescent="0.2">
      <c r="A4" s="7" t="s">
        <v>11</v>
      </c>
      <c r="B4" s="10" t="s">
        <v>587</v>
      </c>
      <c r="C4" s="7" t="s">
        <v>673</v>
      </c>
      <c r="D4" s="7" t="s">
        <v>28</v>
      </c>
      <c r="E4" s="7" t="s">
        <v>23</v>
      </c>
      <c r="F4" s="7" t="s">
        <v>29</v>
      </c>
      <c r="G4" s="7" t="s">
        <v>678</v>
      </c>
      <c r="H4" s="7" t="s">
        <v>923</v>
      </c>
      <c r="I4" s="7" t="s">
        <v>924</v>
      </c>
      <c r="J4" s="7" t="s">
        <v>1375</v>
      </c>
      <c r="K4" s="7" t="s">
        <v>1371</v>
      </c>
      <c r="L4" s="7" t="s">
        <v>30</v>
      </c>
      <c r="M4" s="24">
        <v>47</v>
      </c>
      <c r="N4" s="24">
        <v>21</v>
      </c>
      <c r="O4" s="24"/>
      <c r="P4" s="24"/>
      <c r="Q4" s="30">
        <v>212</v>
      </c>
      <c r="R4" s="30">
        <v>36</v>
      </c>
      <c r="S4" s="30"/>
      <c r="T4" s="30"/>
      <c r="U4" s="85"/>
      <c r="V4" s="85"/>
      <c r="W4" s="85"/>
      <c r="X4" s="85"/>
      <c r="Y4" s="35"/>
      <c r="Z4" s="35"/>
      <c r="AA4" s="35"/>
      <c r="AB4" s="35"/>
      <c r="AC4" s="38"/>
      <c r="AD4" s="38">
        <v>108</v>
      </c>
      <c r="AE4" s="38"/>
      <c r="AF4" s="38"/>
      <c r="AG4" s="22"/>
      <c r="AH4" s="22"/>
      <c r="AI4" s="22"/>
      <c r="AJ4" s="22"/>
      <c r="AK4" s="43"/>
      <c r="AL4" s="43"/>
      <c r="AM4" s="43"/>
      <c r="AN4" s="43"/>
      <c r="AO4" s="44"/>
      <c r="AP4" s="44"/>
      <c r="AQ4" s="44"/>
      <c r="AR4" s="44"/>
      <c r="AS4" s="46"/>
      <c r="AT4" s="46"/>
      <c r="AU4" s="46"/>
      <c r="AV4" s="46"/>
      <c r="AW4" s="50"/>
      <c r="AX4" s="50"/>
      <c r="AY4" s="50"/>
      <c r="AZ4" s="50"/>
      <c r="BA4" s="54">
        <v>6</v>
      </c>
      <c r="BB4" s="54"/>
      <c r="BC4" s="54"/>
      <c r="BD4" s="64"/>
      <c r="BE4" s="64"/>
      <c r="BF4" s="64"/>
      <c r="BG4" s="57"/>
      <c r="BH4" s="57"/>
      <c r="BI4" s="57"/>
      <c r="BJ4" s="57"/>
      <c r="BK4" s="57"/>
      <c r="BL4" s="57"/>
      <c r="BM4" s="57"/>
      <c r="BN4" s="75"/>
      <c r="BO4" s="75"/>
      <c r="BP4" s="75"/>
      <c r="BQ4" s="75"/>
      <c r="BR4" s="78"/>
      <c r="BS4" s="78"/>
      <c r="BT4" s="78"/>
      <c r="BU4" s="61"/>
      <c r="BV4" s="61"/>
      <c r="BW4" s="61"/>
      <c r="BX4" s="61"/>
      <c r="BY4" s="71"/>
      <c r="BZ4" s="71"/>
      <c r="CA4" s="71"/>
      <c r="CB4" s="71"/>
      <c r="CC4" s="71"/>
      <c r="CD4" s="71"/>
      <c r="CE4" s="71"/>
      <c r="CF4" s="81"/>
      <c r="CG4" s="81"/>
      <c r="CH4" s="81"/>
      <c r="CI4" s="67"/>
      <c r="CJ4" s="67"/>
      <c r="CK4" s="67"/>
    </row>
    <row r="5" spans="1:89" s="9" customFormat="1" ht="20.25" customHeight="1" x14ac:dyDescent="0.2">
      <c r="A5" s="7" t="s">
        <v>11</v>
      </c>
      <c r="B5" s="10" t="s">
        <v>577</v>
      </c>
      <c r="C5" s="7" t="s">
        <v>673</v>
      </c>
      <c r="D5" s="7" t="s">
        <v>34</v>
      </c>
      <c r="E5" s="7" t="s">
        <v>23</v>
      </c>
      <c r="F5" s="7" t="s">
        <v>35</v>
      </c>
      <c r="G5" s="7" t="s">
        <v>679</v>
      </c>
      <c r="H5" s="7" t="s">
        <v>925</v>
      </c>
      <c r="I5" s="7" t="s">
        <v>926</v>
      </c>
      <c r="J5" s="7" t="s">
        <v>1375</v>
      </c>
      <c r="K5" s="7" t="s">
        <v>1371</v>
      </c>
      <c r="L5" s="7" t="s">
        <v>36</v>
      </c>
      <c r="M5" s="24">
        <v>60</v>
      </c>
      <c r="N5" s="24">
        <v>153</v>
      </c>
      <c r="O5" s="24"/>
      <c r="P5" s="24"/>
      <c r="Q5" s="30">
        <v>221</v>
      </c>
      <c r="R5" s="30">
        <v>60</v>
      </c>
      <c r="S5" s="30"/>
      <c r="T5" s="30"/>
      <c r="U5" s="85"/>
      <c r="V5" s="85"/>
      <c r="W5" s="85"/>
      <c r="X5" s="85"/>
      <c r="Y5" s="35"/>
      <c r="Z5" s="35"/>
      <c r="AA5" s="35"/>
      <c r="AB5" s="35"/>
      <c r="AC5" s="38"/>
      <c r="AD5" s="38"/>
      <c r="AE5" s="38"/>
      <c r="AF5" s="38"/>
      <c r="AG5" s="22"/>
      <c r="AH5" s="22"/>
      <c r="AI5" s="22"/>
      <c r="AJ5" s="22"/>
      <c r="AK5" s="43"/>
      <c r="AL5" s="43"/>
      <c r="AM5" s="43"/>
      <c r="AN5" s="43"/>
      <c r="AO5" s="44"/>
      <c r="AP5" s="44"/>
      <c r="AQ5" s="44"/>
      <c r="AR5" s="44"/>
      <c r="AS5" s="46"/>
      <c r="AT5" s="46"/>
      <c r="AU5" s="46"/>
      <c r="AV5" s="46"/>
      <c r="AW5" s="50"/>
      <c r="AX5" s="50">
        <v>4</v>
      </c>
      <c r="AY5" s="50"/>
      <c r="AZ5" s="50"/>
      <c r="BA5" s="54">
        <v>21</v>
      </c>
      <c r="BB5" s="54"/>
      <c r="BC5" s="54"/>
      <c r="BD5" s="64"/>
      <c r="BE5" s="64"/>
      <c r="BF5" s="64"/>
      <c r="BG5" s="57"/>
      <c r="BH5" s="57"/>
      <c r="BI5" s="57"/>
      <c r="BJ5" s="57"/>
      <c r="BK5" s="57"/>
      <c r="BL5" s="57"/>
      <c r="BM5" s="57"/>
      <c r="BN5" s="75"/>
      <c r="BO5" s="75"/>
      <c r="BP5" s="75"/>
      <c r="BQ5" s="75"/>
      <c r="BR5" s="78"/>
      <c r="BS5" s="78"/>
      <c r="BT5" s="78"/>
      <c r="BU5" s="61"/>
      <c r="BV5" s="61"/>
      <c r="BW5" s="61"/>
      <c r="BX5" s="61"/>
      <c r="BY5" s="71"/>
      <c r="BZ5" s="71"/>
      <c r="CA5" s="71"/>
      <c r="CB5" s="71"/>
      <c r="CC5" s="71"/>
      <c r="CD5" s="71"/>
      <c r="CE5" s="71"/>
      <c r="CF5" s="81"/>
      <c r="CG5" s="81"/>
      <c r="CH5" s="81"/>
      <c r="CI5" s="67"/>
      <c r="CJ5" s="67"/>
      <c r="CK5" s="67"/>
    </row>
    <row r="6" spans="1:89" s="9" customFormat="1" ht="20.25" customHeight="1" x14ac:dyDescent="0.2">
      <c r="A6" s="7" t="s">
        <v>11</v>
      </c>
      <c r="B6" s="10" t="s">
        <v>576</v>
      </c>
      <c r="C6" s="7" t="s">
        <v>673</v>
      </c>
      <c r="D6" s="7" t="s">
        <v>41</v>
      </c>
      <c r="E6" s="7" t="s">
        <v>23</v>
      </c>
      <c r="F6" s="7" t="s">
        <v>42</v>
      </c>
      <c r="G6" s="7" t="s">
        <v>680</v>
      </c>
      <c r="H6" s="7" t="s">
        <v>927</v>
      </c>
      <c r="I6" s="7" t="s">
        <v>928</v>
      </c>
      <c r="J6" s="7" t="s">
        <v>1375</v>
      </c>
      <c r="K6" s="7" t="s">
        <v>1371</v>
      </c>
      <c r="L6" s="7" t="s">
        <v>15</v>
      </c>
      <c r="M6" s="24"/>
      <c r="N6" s="24">
        <v>66</v>
      </c>
      <c r="O6" s="24"/>
      <c r="P6" s="24"/>
      <c r="Q6" s="30">
        <v>343</v>
      </c>
      <c r="R6" s="30"/>
      <c r="S6" s="30"/>
      <c r="T6" s="30"/>
      <c r="U6" s="85"/>
      <c r="V6" s="85"/>
      <c r="W6" s="85"/>
      <c r="X6" s="85"/>
      <c r="Y6" s="35"/>
      <c r="Z6" s="35"/>
      <c r="AA6" s="35"/>
      <c r="AB6" s="35"/>
      <c r="AC6" s="38"/>
      <c r="AD6" s="38">
        <v>194</v>
      </c>
      <c r="AE6" s="38"/>
      <c r="AF6" s="38"/>
      <c r="AG6" s="22"/>
      <c r="AH6" s="22"/>
      <c r="AI6" s="22"/>
      <c r="AJ6" s="22"/>
      <c r="AK6" s="43"/>
      <c r="AL6" s="43"/>
      <c r="AM6" s="43"/>
      <c r="AN6" s="43"/>
      <c r="AO6" s="44"/>
      <c r="AP6" s="44"/>
      <c r="AQ6" s="44"/>
      <c r="AR6" s="44"/>
      <c r="AS6" s="46"/>
      <c r="AT6" s="46"/>
      <c r="AU6" s="46"/>
      <c r="AV6" s="46"/>
      <c r="AW6" s="50"/>
      <c r="AX6" s="50"/>
      <c r="AY6" s="50"/>
      <c r="AZ6" s="50"/>
      <c r="BA6" s="54"/>
      <c r="BB6" s="54"/>
      <c r="BC6" s="54"/>
      <c r="BD6" s="64"/>
      <c r="BE6" s="64"/>
      <c r="BF6" s="64"/>
      <c r="BG6" s="57"/>
      <c r="BH6" s="57"/>
      <c r="BI6" s="57"/>
      <c r="BJ6" s="57"/>
      <c r="BK6" s="57"/>
      <c r="BL6" s="57"/>
      <c r="BM6" s="57"/>
      <c r="BN6" s="75"/>
      <c r="BO6" s="75"/>
      <c r="BP6" s="75"/>
      <c r="BQ6" s="75"/>
      <c r="BR6" s="78"/>
      <c r="BS6" s="78"/>
      <c r="BT6" s="78"/>
      <c r="BU6" s="61"/>
      <c r="BV6" s="61"/>
      <c r="BW6" s="61"/>
      <c r="BX6" s="61"/>
      <c r="BY6" s="71"/>
      <c r="BZ6" s="71"/>
      <c r="CA6" s="71"/>
      <c r="CB6" s="71"/>
      <c r="CC6" s="71"/>
      <c r="CD6" s="71"/>
      <c r="CE6" s="71"/>
      <c r="CF6" s="81"/>
      <c r="CG6" s="81"/>
      <c r="CH6" s="81"/>
      <c r="CI6" s="67"/>
      <c r="CJ6" s="67"/>
      <c r="CK6" s="67"/>
    </row>
    <row r="7" spans="1:89" s="9" customFormat="1" ht="20.25" customHeight="1" x14ac:dyDescent="0.2">
      <c r="A7" s="7" t="s">
        <v>11</v>
      </c>
      <c r="B7" s="10" t="s">
        <v>576</v>
      </c>
      <c r="C7" s="7" t="s">
        <v>673</v>
      </c>
      <c r="D7" s="7" t="s">
        <v>43</v>
      </c>
      <c r="E7" s="7" t="s">
        <v>23</v>
      </c>
      <c r="F7" s="7" t="s">
        <v>44</v>
      </c>
      <c r="G7" s="7" t="s">
        <v>681</v>
      </c>
      <c r="H7" s="7" t="s">
        <v>929</v>
      </c>
      <c r="I7" s="7" t="s">
        <v>930</v>
      </c>
      <c r="J7" s="7" t="s">
        <v>1375</v>
      </c>
      <c r="K7" s="7" t="s">
        <v>1371</v>
      </c>
      <c r="L7" s="7" t="s">
        <v>45</v>
      </c>
      <c r="M7" s="24"/>
      <c r="N7" s="24">
        <v>12</v>
      </c>
      <c r="O7" s="24"/>
      <c r="P7" s="24"/>
      <c r="Q7" s="30">
        <v>335</v>
      </c>
      <c r="R7" s="30"/>
      <c r="S7" s="30"/>
      <c r="T7" s="30"/>
      <c r="U7" s="85"/>
      <c r="V7" s="85"/>
      <c r="W7" s="85"/>
      <c r="X7" s="85"/>
      <c r="Y7" s="35"/>
      <c r="Z7" s="35"/>
      <c r="AA7" s="35"/>
      <c r="AB7" s="35"/>
      <c r="AC7" s="38"/>
      <c r="AD7" s="38">
        <v>207</v>
      </c>
      <c r="AE7" s="38"/>
      <c r="AF7" s="38"/>
      <c r="AG7" s="22"/>
      <c r="AH7" s="22"/>
      <c r="AI7" s="22"/>
      <c r="AJ7" s="22"/>
      <c r="AK7" s="43"/>
      <c r="AL7" s="43"/>
      <c r="AM7" s="43"/>
      <c r="AN7" s="43"/>
      <c r="AO7" s="44"/>
      <c r="AP7" s="44"/>
      <c r="AQ7" s="44"/>
      <c r="AR7" s="44"/>
      <c r="AS7" s="46"/>
      <c r="AT7" s="46"/>
      <c r="AU7" s="46"/>
      <c r="AV7" s="46"/>
      <c r="AW7" s="50"/>
      <c r="AX7" s="50"/>
      <c r="AY7" s="50"/>
      <c r="AZ7" s="50"/>
      <c r="BA7" s="54"/>
      <c r="BB7" s="54"/>
      <c r="BC7" s="54"/>
      <c r="BD7" s="64"/>
      <c r="BE7" s="64"/>
      <c r="BF7" s="64"/>
      <c r="BG7" s="57"/>
      <c r="BH7" s="57"/>
      <c r="BI7" s="57"/>
      <c r="BJ7" s="57"/>
      <c r="BK7" s="57"/>
      <c r="BL7" s="57"/>
      <c r="BM7" s="57"/>
      <c r="BN7" s="75"/>
      <c r="BO7" s="75"/>
      <c r="BP7" s="75"/>
      <c r="BQ7" s="75"/>
      <c r="BR7" s="78"/>
      <c r="BS7" s="78"/>
      <c r="BT7" s="78"/>
      <c r="BU7" s="61"/>
      <c r="BV7" s="61"/>
      <c r="BW7" s="61"/>
      <c r="BX7" s="61"/>
      <c r="BY7" s="71"/>
      <c r="BZ7" s="71"/>
      <c r="CA7" s="71"/>
      <c r="CB7" s="71"/>
      <c r="CC7" s="71"/>
      <c r="CD7" s="71"/>
      <c r="CE7" s="71"/>
      <c r="CF7" s="81"/>
      <c r="CG7" s="81"/>
      <c r="CH7" s="81"/>
      <c r="CI7" s="67"/>
      <c r="CJ7" s="67"/>
      <c r="CK7" s="67"/>
    </row>
    <row r="8" spans="1:89" s="9" customFormat="1" ht="20.25" customHeight="1" x14ac:dyDescent="0.2">
      <c r="A8" s="7" t="s">
        <v>11</v>
      </c>
      <c r="B8" s="10" t="s">
        <v>576</v>
      </c>
      <c r="C8" s="7" t="s">
        <v>673</v>
      </c>
      <c r="D8" s="7" t="s">
        <v>52</v>
      </c>
      <c r="E8" s="7" t="s">
        <v>23</v>
      </c>
      <c r="F8" s="7" t="s">
        <v>53</v>
      </c>
      <c r="G8" s="7" t="s">
        <v>682</v>
      </c>
      <c r="H8" s="7" t="s">
        <v>931</v>
      </c>
      <c r="I8" s="7" t="s">
        <v>932</v>
      </c>
      <c r="J8" s="7" t="s">
        <v>1375</v>
      </c>
      <c r="K8" s="7" t="s">
        <v>1371</v>
      </c>
      <c r="L8" s="7" t="s">
        <v>54</v>
      </c>
      <c r="M8" s="24"/>
      <c r="N8" s="24">
        <v>229</v>
      </c>
      <c r="O8" s="24"/>
      <c r="P8" s="24"/>
      <c r="Q8" s="30">
        <v>355</v>
      </c>
      <c r="R8" s="30"/>
      <c r="S8" s="30"/>
      <c r="T8" s="30"/>
      <c r="U8" s="85"/>
      <c r="V8" s="85"/>
      <c r="W8" s="85"/>
      <c r="X8" s="85"/>
      <c r="Y8" s="35"/>
      <c r="Z8" s="35"/>
      <c r="AA8" s="35"/>
      <c r="AB8" s="35"/>
      <c r="AC8" s="38"/>
      <c r="AD8" s="38"/>
      <c r="AE8" s="38"/>
      <c r="AF8" s="38"/>
      <c r="AG8" s="22"/>
      <c r="AH8" s="22"/>
      <c r="AI8" s="22"/>
      <c r="AJ8" s="22"/>
      <c r="AK8" s="43"/>
      <c r="AL8" s="43"/>
      <c r="AM8" s="43"/>
      <c r="AN8" s="43"/>
      <c r="AO8" s="44"/>
      <c r="AP8" s="44"/>
      <c r="AQ8" s="44"/>
      <c r="AR8" s="44"/>
      <c r="AS8" s="46"/>
      <c r="AT8" s="46"/>
      <c r="AU8" s="46"/>
      <c r="AV8" s="46"/>
      <c r="AW8" s="50"/>
      <c r="AX8" s="50"/>
      <c r="AY8" s="50"/>
      <c r="AZ8" s="50"/>
      <c r="BA8" s="54"/>
      <c r="BB8" s="54"/>
      <c r="BC8" s="54"/>
      <c r="BD8" s="64"/>
      <c r="BE8" s="64"/>
      <c r="BF8" s="64"/>
      <c r="BG8" s="57"/>
      <c r="BH8" s="57"/>
      <c r="BI8" s="57"/>
      <c r="BJ8" s="57"/>
      <c r="BK8" s="57"/>
      <c r="BL8" s="57"/>
      <c r="BM8" s="57"/>
      <c r="BN8" s="75"/>
      <c r="BO8" s="75"/>
      <c r="BP8" s="75"/>
      <c r="BQ8" s="75"/>
      <c r="BR8" s="78"/>
      <c r="BS8" s="78"/>
      <c r="BT8" s="78"/>
      <c r="BU8" s="61"/>
      <c r="BV8" s="61"/>
      <c r="BW8" s="61"/>
      <c r="BX8" s="61"/>
      <c r="BY8" s="71"/>
      <c r="BZ8" s="71"/>
      <c r="CA8" s="71"/>
      <c r="CB8" s="71"/>
      <c r="CC8" s="71"/>
      <c r="CD8" s="71"/>
      <c r="CE8" s="71"/>
      <c r="CF8" s="81"/>
      <c r="CG8" s="81"/>
      <c r="CH8" s="81"/>
      <c r="CI8" s="67"/>
      <c r="CJ8" s="67"/>
      <c r="CK8" s="67"/>
    </row>
    <row r="9" spans="1:89" s="9" customFormat="1" ht="20.25" customHeight="1" x14ac:dyDescent="0.2">
      <c r="A9" s="7" t="s">
        <v>11</v>
      </c>
      <c r="B9" s="10" t="s">
        <v>576</v>
      </c>
      <c r="C9" s="7" t="s">
        <v>673</v>
      </c>
      <c r="D9" s="7" t="s">
        <v>58</v>
      </c>
      <c r="E9" s="7" t="s">
        <v>23</v>
      </c>
      <c r="F9" s="7" t="s">
        <v>59</v>
      </c>
      <c r="G9" s="7" t="s">
        <v>683</v>
      </c>
      <c r="H9" s="7" t="s">
        <v>933</v>
      </c>
      <c r="I9" s="7" t="s">
        <v>934</v>
      </c>
      <c r="J9" s="7" t="s">
        <v>1375</v>
      </c>
      <c r="K9" s="7" t="s">
        <v>1371</v>
      </c>
      <c r="L9" s="7" t="s">
        <v>57</v>
      </c>
      <c r="M9" s="24"/>
      <c r="N9" s="24">
        <v>267</v>
      </c>
      <c r="O9" s="24"/>
      <c r="P9" s="24"/>
      <c r="Q9" s="30">
        <v>346</v>
      </c>
      <c r="R9" s="30"/>
      <c r="S9" s="30"/>
      <c r="T9" s="30"/>
      <c r="U9" s="85"/>
      <c r="V9" s="85"/>
      <c r="W9" s="85"/>
      <c r="X9" s="85"/>
      <c r="Y9" s="35"/>
      <c r="Z9" s="35"/>
      <c r="AA9" s="35"/>
      <c r="AB9" s="35"/>
      <c r="AC9" s="38"/>
      <c r="AD9" s="38"/>
      <c r="AE9" s="38"/>
      <c r="AF9" s="38"/>
      <c r="AG9" s="22"/>
      <c r="AH9" s="22"/>
      <c r="AI9" s="22"/>
      <c r="AJ9" s="22"/>
      <c r="AK9" s="43"/>
      <c r="AL9" s="43"/>
      <c r="AM9" s="43"/>
      <c r="AN9" s="43"/>
      <c r="AO9" s="44"/>
      <c r="AP9" s="44"/>
      <c r="AQ9" s="44"/>
      <c r="AR9" s="44"/>
      <c r="AS9" s="46"/>
      <c r="AT9" s="46"/>
      <c r="AU9" s="46"/>
      <c r="AV9" s="46"/>
      <c r="AW9" s="50"/>
      <c r="AX9" s="50"/>
      <c r="AY9" s="50"/>
      <c r="AZ9" s="50"/>
      <c r="BA9" s="54"/>
      <c r="BB9" s="54"/>
      <c r="BC9" s="54"/>
      <c r="BD9" s="64"/>
      <c r="BE9" s="64"/>
      <c r="BF9" s="64"/>
      <c r="BG9" s="57"/>
      <c r="BH9" s="57"/>
      <c r="BI9" s="57"/>
      <c r="BJ9" s="57"/>
      <c r="BK9" s="57"/>
      <c r="BL9" s="57"/>
      <c r="BM9" s="57"/>
      <c r="BN9" s="75"/>
      <c r="BO9" s="75"/>
      <c r="BP9" s="75"/>
      <c r="BQ9" s="75"/>
      <c r="BR9" s="78"/>
      <c r="BS9" s="78"/>
      <c r="BT9" s="78"/>
      <c r="BU9" s="61"/>
      <c r="BV9" s="61"/>
      <c r="BW9" s="61"/>
      <c r="BX9" s="61"/>
      <c r="BY9" s="71"/>
      <c r="BZ9" s="71"/>
      <c r="CA9" s="71"/>
      <c r="CB9" s="71"/>
      <c r="CC9" s="71"/>
      <c r="CD9" s="71"/>
      <c r="CE9" s="71"/>
      <c r="CF9" s="81"/>
      <c r="CG9" s="81"/>
      <c r="CH9" s="81"/>
      <c r="CI9" s="67"/>
      <c r="CJ9" s="67"/>
      <c r="CK9" s="67"/>
    </row>
    <row r="10" spans="1:89" s="9" customFormat="1" ht="20.25" customHeight="1" x14ac:dyDescent="0.2">
      <c r="A10" s="7" t="s">
        <v>11</v>
      </c>
      <c r="B10" s="10" t="s">
        <v>587</v>
      </c>
      <c r="C10" s="7" t="s">
        <v>673</v>
      </c>
      <c r="D10" s="7" t="s">
        <v>64</v>
      </c>
      <c r="E10" s="7" t="s">
        <v>23</v>
      </c>
      <c r="F10" s="7" t="s">
        <v>65</v>
      </c>
      <c r="G10" s="7" t="s">
        <v>684</v>
      </c>
      <c r="H10" s="7" t="s">
        <v>935</v>
      </c>
      <c r="I10" s="7" t="s">
        <v>936</v>
      </c>
      <c r="J10" s="7" t="s">
        <v>1375</v>
      </c>
      <c r="K10" s="7" t="s">
        <v>1371</v>
      </c>
      <c r="L10" s="7" t="s">
        <v>66</v>
      </c>
      <c r="M10" s="24"/>
      <c r="N10" s="24">
        <v>23</v>
      </c>
      <c r="O10" s="24"/>
      <c r="P10" s="24"/>
      <c r="Q10" s="30">
        <v>219</v>
      </c>
      <c r="R10" s="30"/>
      <c r="S10" s="30"/>
      <c r="T10" s="30"/>
      <c r="U10" s="85"/>
      <c r="V10" s="85"/>
      <c r="W10" s="85"/>
      <c r="X10" s="85"/>
      <c r="Y10" s="35"/>
      <c r="Z10" s="35"/>
      <c r="AA10" s="35"/>
      <c r="AB10" s="35"/>
      <c r="AC10" s="38"/>
      <c r="AD10" s="38">
        <v>141</v>
      </c>
      <c r="AE10" s="38"/>
      <c r="AF10" s="38"/>
      <c r="AG10" s="22"/>
      <c r="AH10" s="22"/>
      <c r="AI10" s="22"/>
      <c r="AJ10" s="22"/>
      <c r="AK10" s="43"/>
      <c r="AL10" s="43"/>
      <c r="AM10" s="43"/>
      <c r="AN10" s="43"/>
      <c r="AO10" s="44"/>
      <c r="AP10" s="44"/>
      <c r="AQ10" s="44"/>
      <c r="AR10" s="44"/>
      <c r="AS10" s="46"/>
      <c r="AT10" s="46"/>
      <c r="AU10" s="46"/>
      <c r="AV10" s="46"/>
      <c r="AW10" s="50"/>
      <c r="AX10" s="50"/>
      <c r="AY10" s="50"/>
      <c r="AZ10" s="50"/>
      <c r="BA10" s="54"/>
      <c r="BB10" s="54"/>
      <c r="BC10" s="54"/>
      <c r="BD10" s="64"/>
      <c r="BE10" s="64"/>
      <c r="BF10" s="64"/>
      <c r="BG10" s="57"/>
      <c r="BH10" s="57"/>
      <c r="BI10" s="57"/>
      <c r="BJ10" s="57"/>
      <c r="BK10" s="57"/>
      <c r="BL10" s="57"/>
      <c r="BM10" s="57"/>
      <c r="BN10" s="75"/>
      <c r="BO10" s="75"/>
      <c r="BP10" s="75"/>
      <c r="BQ10" s="75"/>
      <c r="BR10" s="78"/>
      <c r="BS10" s="78"/>
      <c r="BT10" s="78"/>
      <c r="BU10" s="61"/>
      <c r="BV10" s="61"/>
      <c r="BW10" s="61"/>
      <c r="BX10" s="61"/>
      <c r="BY10" s="71"/>
      <c r="BZ10" s="71"/>
      <c r="CA10" s="71"/>
      <c r="CB10" s="71"/>
      <c r="CC10" s="71"/>
      <c r="CD10" s="71"/>
      <c r="CE10" s="71"/>
      <c r="CF10" s="81"/>
      <c r="CG10" s="81"/>
      <c r="CH10" s="81"/>
      <c r="CI10" s="67"/>
      <c r="CJ10" s="67"/>
      <c r="CK10" s="67"/>
    </row>
    <row r="11" spans="1:89" s="9" customFormat="1" ht="20.25" customHeight="1" x14ac:dyDescent="0.2">
      <c r="A11" s="7" t="s">
        <v>11</v>
      </c>
      <c r="B11" s="10" t="s">
        <v>576</v>
      </c>
      <c r="C11" s="7" t="s">
        <v>673</v>
      </c>
      <c r="D11" s="7" t="s">
        <v>71</v>
      </c>
      <c r="E11" s="7" t="s">
        <v>23</v>
      </c>
      <c r="F11" s="7" t="s">
        <v>72</v>
      </c>
      <c r="G11" s="7" t="s">
        <v>685</v>
      </c>
      <c r="H11" s="7" t="s">
        <v>937</v>
      </c>
      <c r="I11" s="7" t="s">
        <v>938</v>
      </c>
      <c r="J11" s="7" t="s">
        <v>1375</v>
      </c>
      <c r="K11" s="7" t="s">
        <v>1371</v>
      </c>
      <c r="L11" s="7" t="s">
        <v>15</v>
      </c>
      <c r="M11" s="24"/>
      <c r="N11" s="24">
        <v>163</v>
      </c>
      <c r="O11" s="24"/>
      <c r="P11" s="24"/>
      <c r="Q11" s="30">
        <v>221</v>
      </c>
      <c r="R11" s="30"/>
      <c r="S11" s="30"/>
      <c r="T11" s="30"/>
      <c r="U11" s="85"/>
      <c r="V11" s="85"/>
      <c r="W11" s="85"/>
      <c r="X11" s="85"/>
      <c r="Y11" s="35"/>
      <c r="Z11" s="35"/>
      <c r="AA11" s="35"/>
      <c r="AB11" s="35"/>
      <c r="AC11" s="38"/>
      <c r="AD11" s="38"/>
      <c r="AE11" s="38"/>
      <c r="AF11" s="38"/>
      <c r="AG11" s="22"/>
      <c r="AH11" s="22"/>
      <c r="AI11" s="22"/>
      <c r="AJ11" s="22"/>
      <c r="AK11" s="43"/>
      <c r="AL11" s="43"/>
      <c r="AM11" s="43"/>
      <c r="AN11" s="43"/>
      <c r="AO11" s="44"/>
      <c r="AP11" s="44"/>
      <c r="AQ11" s="44"/>
      <c r="AR11" s="44"/>
      <c r="AS11" s="46"/>
      <c r="AT11" s="46"/>
      <c r="AU11" s="46"/>
      <c r="AV11" s="46"/>
      <c r="AW11" s="50"/>
      <c r="AX11" s="50"/>
      <c r="AY11" s="50"/>
      <c r="AZ11" s="50"/>
      <c r="BA11" s="54"/>
      <c r="BB11" s="54"/>
      <c r="BC11" s="54"/>
      <c r="BD11" s="64"/>
      <c r="BE11" s="64"/>
      <c r="BF11" s="64"/>
      <c r="BG11" s="57"/>
      <c r="BH11" s="57"/>
      <c r="BI11" s="57"/>
      <c r="BJ11" s="57"/>
      <c r="BK11" s="57"/>
      <c r="BL11" s="57"/>
      <c r="BM11" s="57"/>
      <c r="BN11" s="75"/>
      <c r="BO11" s="75"/>
      <c r="BP11" s="75"/>
      <c r="BQ11" s="75"/>
      <c r="BR11" s="78"/>
      <c r="BS11" s="78"/>
      <c r="BT11" s="78"/>
      <c r="BU11" s="61"/>
      <c r="BV11" s="61"/>
      <c r="BW11" s="61"/>
      <c r="BX11" s="61"/>
      <c r="BY11" s="71"/>
      <c r="BZ11" s="71"/>
      <c r="CA11" s="71"/>
      <c r="CB11" s="71"/>
      <c r="CC11" s="71"/>
      <c r="CD11" s="71"/>
      <c r="CE11" s="71"/>
      <c r="CF11" s="81"/>
      <c r="CG11" s="81"/>
      <c r="CH11" s="81"/>
      <c r="CI11" s="67"/>
      <c r="CJ11" s="67"/>
      <c r="CK11" s="67"/>
    </row>
    <row r="12" spans="1:89" s="9" customFormat="1" ht="20.25" customHeight="1" x14ac:dyDescent="0.2">
      <c r="A12" s="7" t="s">
        <v>11</v>
      </c>
      <c r="B12" s="10" t="s">
        <v>576</v>
      </c>
      <c r="C12" s="7" t="s">
        <v>673</v>
      </c>
      <c r="D12" s="7" t="s">
        <v>73</v>
      </c>
      <c r="E12" s="7" t="s">
        <v>23</v>
      </c>
      <c r="F12" s="7" t="s">
        <v>74</v>
      </c>
      <c r="G12" s="7" t="s">
        <v>686</v>
      </c>
      <c r="H12" s="7" t="s">
        <v>939</v>
      </c>
      <c r="I12" s="7" t="s">
        <v>940</v>
      </c>
      <c r="J12" s="7" t="s">
        <v>1375</v>
      </c>
      <c r="K12" s="7" t="s">
        <v>1371</v>
      </c>
      <c r="L12" s="7" t="s">
        <v>15</v>
      </c>
      <c r="M12" s="24">
        <v>47</v>
      </c>
      <c r="N12" s="24">
        <v>22</v>
      </c>
      <c r="O12" s="24"/>
      <c r="P12" s="24"/>
      <c r="Q12" s="30">
        <v>228</v>
      </c>
      <c r="R12" s="30">
        <v>46</v>
      </c>
      <c r="S12" s="30"/>
      <c r="T12" s="30"/>
      <c r="U12" s="85"/>
      <c r="V12" s="85"/>
      <c r="W12" s="85"/>
      <c r="X12" s="85"/>
      <c r="Y12" s="35"/>
      <c r="Z12" s="35"/>
      <c r="AA12" s="35"/>
      <c r="AB12" s="35"/>
      <c r="AC12" s="38"/>
      <c r="AD12" s="38">
        <v>112</v>
      </c>
      <c r="AE12" s="38"/>
      <c r="AF12" s="38"/>
      <c r="AG12" s="22"/>
      <c r="AH12" s="22"/>
      <c r="AI12" s="22"/>
      <c r="AJ12" s="22"/>
      <c r="AK12" s="43"/>
      <c r="AL12" s="43"/>
      <c r="AM12" s="43"/>
      <c r="AN12" s="43"/>
      <c r="AO12" s="44"/>
      <c r="AP12" s="44"/>
      <c r="AQ12" s="44"/>
      <c r="AR12" s="44"/>
      <c r="AS12" s="46"/>
      <c r="AT12" s="46"/>
      <c r="AU12" s="46"/>
      <c r="AV12" s="46"/>
      <c r="AW12" s="50"/>
      <c r="AX12" s="50"/>
      <c r="AY12" s="50"/>
      <c r="AZ12" s="50"/>
      <c r="BA12" s="54">
        <v>7</v>
      </c>
      <c r="BB12" s="54"/>
      <c r="BC12" s="54"/>
      <c r="BD12" s="64"/>
      <c r="BE12" s="64"/>
      <c r="BF12" s="64"/>
      <c r="BG12" s="57"/>
      <c r="BH12" s="57"/>
      <c r="BI12" s="57"/>
      <c r="BJ12" s="57"/>
      <c r="BK12" s="57"/>
      <c r="BL12" s="57"/>
      <c r="BM12" s="57"/>
      <c r="BN12" s="75"/>
      <c r="BO12" s="75"/>
      <c r="BP12" s="75"/>
      <c r="BQ12" s="75"/>
      <c r="BR12" s="78"/>
      <c r="BS12" s="78"/>
      <c r="BT12" s="78"/>
      <c r="BU12" s="61"/>
      <c r="BV12" s="61"/>
      <c r="BW12" s="61"/>
      <c r="BX12" s="61"/>
      <c r="BY12" s="71"/>
      <c r="BZ12" s="71"/>
      <c r="CA12" s="71"/>
      <c r="CB12" s="71"/>
      <c r="CC12" s="71"/>
      <c r="CD12" s="71"/>
      <c r="CE12" s="71"/>
      <c r="CF12" s="81"/>
      <c r="CG12" s="81"/>
      <c r="CH12" s="81"/>
      <c r="CI12" s="67"/>
      <c r="CJ12" s="67"/>
      <c r="CK12" s="67"/>
    </row>
    <row r="13" spans="1:89" s="9" customFormat="1" ht="20.25" customHeight="1" x14ac:dyDescent="0.2">
      <c r="A13" s="7" t="s">
        <v>11</v>
      </c>
      <c r="B13" s="10" t="s">
        <v>587</v>
      </c>
      <c r="C13" s="7" t="s">
        <v>673</v>
      </c>
      <c r="D13" s="7" t="s">
        <v>91</v>
      </c>
      <c r="E13" s="7" t="s">
        <v>23</v>
      </c>
      <c r="F13" s="7" t="s">
        <v>92</v>
      </c>
      <c r="G13" s="7" t="s">
        <v>687</v>
      </c>
      <c r="H13" s="7" t="s">
        <v>941</v>
      </c>
      <c r="I13" s="7" t="s">
        <v>942</v>
      </c>
      <c r="J13" s="7" t="s">
        <v>1375</v>
      </c>
      <c r="K13" s="7" t="s">
        <v>1371</v>
      </c>
      <c r="L13" s="7" t="s">
        <v>93</v>
      </c>
      <c r="M13" s="24"/>
      <c r="N13" s="24">
        <v>150</v>
      </c>
      <c r="O13" s="24"/>
      <c r="P13" s="24"/>
      <c r="Q13" s="30">
        <v>217</v>
      </c>
      <c r="R13" s="30"/>
      <c r="S13" s="30"/>
      <c r="T13" s="30"/>
      <c r="U13" s="85"/>
      <c r="V13" s="85"/>
      <c r="W13" s="85"/>
      <c r="X13" s="85"/>
      <c r="Y13" s="35"/>
      <c r="Z13" s="35"/>
      <c r="AA13" s="35"/>
      <c r="AB13" s="35"/>
      <c r="AC13" s="38"/>
      <c r="AD13" s="38"/>
      <c r="AE13" s="38"/>
      <c r="AF13" s="38"/>
      <c r="AG13" s="22"/>
      <c r="AH13" s="22"/>
      <c r="AI13" s="22"/>
      <c r="AJ13" s="22"/>
      <c r="AK13" s="43"/>
      <c r="AL13" s="43"/>
      <c r="AM13" s="43"/>
      <c r="AN13" s="43"/>
      <c r="AO13" s="44"/>
      <c r="AP13" s="44"/>
      <c r="AQ13" s="44"/>
      <c r="AR13" s="44"/>
      <c r="AS13" s="46"/>
      <c r="AT13" s="46"/>
      <c r="AU13" s="46"/>
      <c r="AV13" s="46"/>
      <c r="AW13" s="50"/>
      <c r="AX13" s="50"/>
      <c r="AY13" s="50"/>
      <c r="AZ13" s="50"/>
      <c r="BA13" s="54"/>
      <c r="BB13" s="54"/>
      <c r="BC13" s="54"/>
      <c r="BD13" s="64"/>
      <c r="BE13" s="64"/>
      <c r="BF13" s="64"/>
      <c r="BG13" s="57"/>
      <c r="BH13" s="57"/>
      <c r="BI13" s="57"/>
      <c r="BJ13" s="57"/>
      <c r="BK13" s="57"/>
      <c r="BL13" s="57"/>
      <c r="BM13" s="57"/>
      <c r="BN13" s="75"/>
      <c r="BO13" s="75"/>
      <c r="BP13" s="75"/>
      <c r="BQ13" s="75"/>
      <c r="BR13" s="78"/>
      <c r="BS13" s="78"/>
      <c r="BT13" s="78"/>
      <c r="BU13" s="61"/>
      <c r="BV13" s="61"/>
      <c r="BW13" s="61"/>
      <c r="BX13" s="61"/>
      <c r="BY13" s="71"/>
      <c r="BZ13" s="71"/>
      <c r="CA13" s="71"/>
      <c r="CB13" s="71"/>
      <c r="CC13" s="71"/>
      <c r="CD13" s="71"/>
      <c r="CE13" s="71"/>
      <c r="CF13" s="81"/>
      <c r="CG13" s="81"/>
      <c r="CH13" s="81"/>
      <c r="CI13" s="67"/>
      <c r="CJ13" s="67"/>
      <c r="CK13" s="67"/>
    </row>
    <row r="14" spans="1:89" s="9" customFormat="1" ht="20.25" customHeight="1" x14ac:dyDescent="0.2">
      <c r="A14" s="7" t="s">
        <v>11</v>
      </c>
      <c r="B14" s="10" t="s">
        <v>576</v>
      </c>
      <c r="C14" s="7" t="s">
        <v>673</v>
      </c>
      <c r="D14" s="7" t="s">
        <v>94</v>
      </c>
      <c r="E14" s="7" t="s">
        <v>23</v>
      </c>
      <c r="F14" s="7" t="s">
        <v>95</v>
      </c>
      <c r="G14" s="7" t="s">
        <v>688</v>
      </c>
      <c r="H14" s="7" t="s">
        <v>943</v>
      </c>
      <c r="I14" s="7" t="s">
        <v>944</v>
      </c>
      <c r="J14" s="7" t="s">
        <v>1375</v>
      </c>
      <c r="K14" s="7" t="s">
        <v>1371</v>
      </c>
      <c r="L14" s="7" t="s">
        <v>57</v>
      </c>
      <c r="M14" s="24"/>
      <c r="N14" s="24">
        <v>71</v>
      </c>
      <c r="O14" s="24"/>
      <c r="P14" s="24"/>
      <c r="Q14" s="30">
        <v>327</v>
      </c>
      <c r="R14" s="30"/>
      <c r="S14" s="30"/>
      <c r="T14" s="30"/>
      <c r="U14" s="85"/>
      <c r="V14" s="85"/>
      <c r="W14" s="85"/>
      <c r="X14" s="85"/>
      <c r="Y14" s="35"/>
      <c r="Z14" s="35"/>
      <c r="AA14" s="35"/>
      <c r="AB14" s="35"/>
      <c r="AC14" s="38"/>
      <c r="AD14" s="38"/>
      <c r="AE14" s="38"/>
      <c r="AF14" s="38"/>
      <c r="AG14" s="22"/>
      <c r="AH14" s="22">
        <v>88</v>
      </c>
      <c r="AI14" s="22"/>
      <c r="AJ14" s="22"/>
      <c r="AK14" s="43"/>
      <c r="AL14" s="43"/>
      <c r="AM14" s="43"/>
      <c r="AN14" s="43"/>
      <c r="AO14" s="44"/>
      <c r="AP14" s="44"/>
      <c r="AQ14" s="44"/>
      <c r="AR14" s="44"/>
      <c r="AS14" s="46"/>
      <c r="AT14" s="46"/>
      <c r="AU14" s="46"/>
      <c r="AV14" s="46"/>
      <c r="AW14" s="50"/>
      <c r="AX14" s="50"/>
      <c r="AY14" s="50"/>
      <c r="AZ14" s="50"/>
      <c r="BA14" s="54"/>
      <c r="BB14" s="54"/>
      <c r="BC14" s="54"/>
      <c r="BD14" s="64"/>
      <c r="BE14" s="64"/>
      <c r="BF14" s="64"/>
      <c r="BG14" s="57"/>
      <c r="BH14" s="57"/>
      <c r="BI14" s="57"/>
      <c r="BJ14" s="57"/>
      <c r="BK14" s="57"/>
      <c r="BL14" s="57"/>
      <c r="BM14" s="57"/>
      <c r="BN14" s="75"/>
      <c r="BO14" s="75"/>
      <c r="BP14" s="75"/>
      <c r="BQ14" s="75"/>
      <c r="BR14" s="78"/>
      <c r="BS14" s="78"/>
      <c r="BT14" s="78"/>
      <c r="BU14" s="61"/>
      <c r="BV14" s="61"/>
      <c r="BW14" s="61"/>
      <c r="BX14" s="61"/>
      <c r="BY14" s="71"/>
      <c r="BZ14" s="71"/>
      <c r="CA14" s="71"/>
      <c r="CB14" s="71"/>
      <c r="CC14" s="71"/>
      <c r="CD14" s="71"/>
      <c r="CE14" s="71"/>
      <c r="CF14" s="81"/>
      <c r="CG14" s="81"/>
      <c r="CH14" s="81"/>
      <c r="CI14" s="67"/>
      <c r="CJ14" s="67"/>
      <c r="CK14" s="67"/>
    </row>
    <row r="15" spans="1:89" s="9" customFormat="1" ht="20.25" customHeight="1" x14ac:dyDescent="0.2">
      <c r="A15" s="7" t="s">
        <v>11</v>
      </c>
      <c r="B15" s="10" t="s">
        <v>587</v>
      </c>
      <c r="C15" s="7" t="s">
        <v>673</v>
      </c>
      <c r="D15" s="7" t="s">
        <v>96</v>
      </c>
      <c r="E15" s="7" t="s">
        <v>23</v>
      </c>
      <c r="F15" s="7" t="s">
        <v>97</v>
      </c>
      <c r="G15" s="7" t="s">
        <v>689</v>
      </c>
      <c r="H15" s="7" t="s">
        <v>945</v>
      </c>
      <c r="I15" s="7" t="s">
        <v>946</v>
      </c>
      <c r="J15" s="7" t="s">
        <v>1375</v>
      </c>
      <c r="K15" s="7" t="s">
        <v>1371</v>
      </c>
      <c r="L15" s="7" t="s">
        <v>98</v>
      </c>
      <c r="M15" s="24">
        <v>44</v>
      </c>
      <c r="N15" s="24">
        <v>165</v>
      </c>
      <c r="O15" s="24"/>
      <c r="P15" s="24"/>
      <c r="Q15" s="30">
        <v>207</v>
      </c>
      <c r="R15" s="30">
        <v>44</v>
      </c>
      <c r="S15" s="30"/>
      <c r="T15" s="30"/>
      <c r="U15" s="85"/>
      <c r="V15" s="85"/>
      <c r="W15" s="85"/>
      <c r="X15" s="85"/>
      <c r="Y15" s="35"/>
      <c r="Z15" s="35"/>
      <c r="AA15" s="35"/>
      <c r="AB15" s="35"/>
      <c r="AC15" s="38"/>
      <c r="AD15" s="38"/>
      <c r="AE15" s="38"/>
      <c r="AF15" s="38"/>
      <c r="AG15" s="22"/>
      <c r="AH15" s="22"/>
      <c r="AI15" s="22"/>
      <c r="AJ15" s="22"/>
      <c r="AK15" s="43"/>
      <c r="AL15" s="43"/>
      <c r="AM15" s="43"/>
      <c r="AN15" s="43"/>
      <c r="AO15" s="44"/>
      <c r="AP15" s="44"/>
      <c r="AQ15" s="44"/>
      <c r="AR15" s="44"/>
      <c r="AS15" s="46"/>
      <c r="AT15" s="46"/>
      <c r="AU15" s="46"/>
      <c r="AV15" s="46"/>
      <c r="AW15" s="50"/>
      <c r="AX15" s="50">
        <v>3</v>
      </c>
      <c r="AY15" s="50"/>
      <c r="AZ15" s="50"/>
      <c r="BA15" s="54">
        <v>14</v>
      </c>
      <c r="BB15" s="54"/>
      <c r="BC15" s="54"/>
      <c r="BD15" s="64"/>
      <c r="BE15" s="64"/>
      <c r="BF15" s="64"/>
      <c r="BG15" s="57"/>
      <c r="BH15" s="57"/>
      <c r="BI15" s="57"/>
      <c r="BJ15" s="57"/>
      <c r="BK15" s="57"/>
      <c r="BL15" s="57"/>
      <c r="BM15" s="57"/>
      <c r="BN15" s="75"/>
      <c r="BO15" s="75"/>
      <c r="BP15" s="75"/>
      <c r="BQ15" s="75"/>
      <c r="BR15" s="78"/>
      <c r="BS15" s="78"/>
      <c r="BT15" s="78"/>
      <c r="BU15" s="61"/>
      <c r="BV15" s="61"/>
      <c r="BW15" s="61"/>
      <c r="BX15" s="61"/>
      <c r="BY15" s="71"/>
      <c r="BZ15" s="71"/>
      <c r="CA15" s="71"/>
      <c r="CB15" s="71"/>
      <c r="CC15" s="71"/>
      <c r="CD15" s="71"/>
      <c r="CE15" s="71"/>
      <c r="CF15" s="81"/>
      <c r="CG15" s="81"/>
      <c r="CH15" s="81"/>
      <c r="CI15" s="67"/>
      <c r="CJ15" s="67"/>
      <c r="CK15" s="67"/>
    </row>
    <row r="16" spans="1:89" s="9" customFormat="1" ht="20.25" customHeight="1" x14ac:dyDescent="0.2">
      <c r="A16" s="7" t="s">
        <v>11</v>
      </c>
      <c r="B16" s="10" t="s">
        <v>576</v>
      </c>
      <c r="C16" s="7" t="s">
        <v>673</v>
      </c>
      <c r="D16" s="7" t="s">
        <v>99</v>
      </c>
      <c r="E16" s="7" t="s">
        <v>23</v>
      </c>
      <c r="F16" s="7" t="s">
        <v>100</v>
      </c>
      <c r="G16" s="7" t="s">
        <v>690</v>
      </c>
      <c r="H16" s="7" t="s">
        <v>947</v>
      </c>
      <c r="I16" s="7" t="s">
        <v>948</v>
      </c>
      <c r="J16" s="7" t="s">
        <v>1375</v>
      </c>
      <c r="K16" s="7" t="s">
        <v>1371</v>
      </c>
      <c r="L16" s="7" t="s">
        <v>15</v>
      </c>
      <c r="M16" s="24"/>
      <c r="N16" s="24">
        <v>30</v>
      </c>
      <c r="O16" s="24"/>
      <c r="P16" s="24"/>
      <c r="Q16" s="30">
        <v>239</v>
      </c>
      <c r="R16" s="30"/>
      <c r="S16" s="30"/>
      <c r="T16" s="30"/>
      <c r="U16" s="85"/>
      <c r="V16" s="85"/>
      <c r="W16" s="85"/>
      <c r="X16" s="85"/>
      <c r="Y16" s="35"/>
      <c r="Z16" s="35"/>
      <c r="AA16" s="35"/>
      <c r="AB16" s="35"/>
      <c r="AC16" s="38"/>
      <c r="AD16" s="38">
        <v>155</v>
      </c>
      <c r="AE16" s="38"/>
      <c r="AF16" s="38"/>
      <c r="AG16" s="22"/>
      <c r="AH16" s="22"/>
      <c r="AI16" s="22"/>
      <c r="AJ16" s="22"/>
      <c r="AK16" s="43"/>
      <c r="AL16" s="43"/>
      <c r="AM16" s="43"/>
      <c r="AN16" s="43"/>
      <c r="AO16" s="44"/>
      <c r="AP16" s="44"/>
      <c r="AQ16" s="44"/>
      <c r="AR16" s="44"/>
      <c r="AS16" s="46"/>
      <c r="AT16" s="46"/>
      <c r="AU16" s="46"/>
      <c r="AV16" s="46"/>
      <c r="AW16" s="50"/>
      <c r="AX16" s="50"/>
      <c r="AY16" s="50"/>
      <c r="AZ16" s="50"/>
      <c r="BA16" s="54"/>
      <c r="BB16" s="54"/>
      <c r="BC16" s="54"/>
      <c r="BD16" s="64"/>
      <c r="BE16" s="64"/>
      <c r="BF16" s="64"/>
      <c r="BG16" s="57"/>
      <c r="BH16" s="57"/>
      <c r="BI16" s="57"/>
      <c r="BJ16" s="57"/>
      <c r="BK16" s="57"/>
      <c r="BL16" s="57"/>
      <c r="BM16" s="57"/>
      <c r="BN16" s="75"/>
      <c r="BO16" s="75"/>
      <c r="BP16" s="75"/>
      <c r="BQ16" s="75"/>
      <c r="BR16" s="78"/>
      <c r="BS16" s="78"/>
      <c r="BT16" s="78"/>
      <c r="BU16" s="61"/>
      <c r="BV16" s="61"/>
      <c r="BW16" s="61"/>
      <c r="BX16" s="61"/>
      <c r="BY16" s="71"/>
      <c r="BZ16" s="71"/>
      <c r="CA16" s="71"/>
      <c r="CB16" s="71"/>
      <c r="CC16" s="71"/>
      <c r="CD16" s="71"/>
      <c r="CE16" s="71"/>
      <c r="CF16" s="81"/>
      <c r="CG16" s="81"/>
      <c r="CH16" s="81"/>
      <c r="CI16" s="67"/>
      <c r="CJ16" s="67"/>
      <c r="CK16" s="67"/>
    </row>
    <row r="17" spans="1:89" s="9" customFormat="1" ht="20.25" customHeight="1" x14ac:dyDescent="0.2">
      <c r="A17" s="7" t="s">
        <v>11</v>
      </c>
      <c r="B17" s="10" t="s">
        <v>576</v>
      </c>
      <c r="C17" s="7" t="s">
        <v>673</v>
      </c>
      <c r="D17" s="7" t="s">
        <v>101</v>
      </c>
      <c r="E17" s="7" t="s">
        <v>23</v>
      </c>
      <c r="F17" s="7" t="s">
        <v>102</v>
      </c>
      <c r="G17" s="7" t="s">
        <v>691</v>
      </c>
      <c r="H17" s="7" t="s">
        <v>949</v>
      </c>
      <c r="I17" s="7" t="s">
        <v>950</v>
      </c>
      <c r="J17" s="7" t="s">
        <v>1375</v>
      </c>
      <c r="K17" s="7" t="s">
        <v>1371</v>
      </c>
      <c r="L17" s="7" t="s">
        <v>602</v>
      </c>
      <c r="M17" s="24">
        <v>18</v>
      </c>
      <c r="N17" s="24">
        <v>219</v>
      </c>
      <c r="O17" s="24"/>
      <c r="P17" s="24"/>
      <c r="Q17" s="30">
        <v>307</v>
      </c>
      <c r="R17" s="30">
        <v>18</v>
      </c>
      <c r="S17" s="30"/>
      <c r="T17" s="30"/>
      <c r="U17" s="85"/>
      <c r="V17" s="85"/>
      <c r="W17" s="85"/>
      <c r="X17" s="85"/>
      <c r="Y17" s="35"/>
      <c r="Z17" s="35"/>
      <c r="AA17" s="35"/>
      <c r="AB17" s="35"/>
      <c r="AC17" s="38"/>
      <c r="AD17" s="38"/>
      <c r="AE17" s="38"/>
      <c r="AF17" s="38"/>
      <c r="AG17" s="22"/>
      <c r="AH17" s="22"/>
      <c r="AI17" s="22"/>
      <c r="AJ17" s="22"/>
      <c r="AK17" s="43"/>
      <c r="AL17" s="43"/>
      <c r="AM17" s="43"/>
      <c r="AN17" s="43"/>
      <c r="AO17" s="44"/>
      <c r="AP17" s="44"/>
      <c r="AQ17" s="44"/>
      <c r="AR17" s="44"/>
      <c r="AS17" s="46"/>
      <c r="AT17" s="46"/>
      <c r="AU17" s="46"/>
      <c r="AV17" s="46"/>
      <c r="AW17" s="50"/>
      <c r="AX17" s="50"/>
      <c r="AY17" s="50"/>
      <c r="AZ17" s="50"/>
      <c r="BA17" s="54">
        <v>18</v>
      </c>
      <c r="BB17" s="54"/>
      <c r="BC17" s="54"/>
      <c r="BD17" s="64"/>
      <c r="BE17" s="64"/>
      <c r="BF17" s="64"/>
      <c r="BG17" s="57"/>
      <c r="BH17" s="57"/>
      <c r="BI17" s="57"/>
      <c r="BJ17" s="57"/>
      <c r="BK17" s="57"/>
      <c r="BL17" s="57"/>
      <c r="BM17" s="57"/>
      <c r="BN17" s="75"/>
      <c r="BO17" s="75"/>
      <c r="BP17" s="75"/>
      <c r="BQ17" s="75"/>
      <c r="BR17" s="78"/>
      <c r="BS17" s="78"/>
      <c r="BT17" s="78"/>
      <c r="BU17" s="61"/>
      <c r="BV17" s="61"/>
      <c r="BW17" s="61"/>
      <c r="BX17" s="61"/>
      <c r="BY17" s="71"/>
      <c r="BZ17" s="71"/>
      <c r="CA17" s="71"/>
      <c r="CB17" s="71"/>
      <c r="CC17" s="71"/>
      <c r="CD17" s="71"/>
      <c r="CE17" s="71"/>
      <c r="CF17" s="81"/>
      <c r="CG17" s="81"/>
      <c r="CH17" s="81"/>
      <c r="CI17" s="67"/>
      <c r="CJ17" s="67"/>
      <c r="CK17" s="67"/>
    </row>
    <row r="18" spans="1:89" s="9" customFormat="1" ht="20.25" customHeight="1" x14ac:dyDescent="0.2">
      <c r="A18" s="7" t="s">
        <v>11</v>
      </c>
      <c r="B18" s="10" t="s">
        <v>576</v>
      </c>
      <c r="C18" s="7" t="s">
        <v>673</v>
      </c>
      <c r="D18" s="7" t="s">
        <v>103</v>
      </c>
      <c r="E18" s="7" t="s">
        <v>23</v>
      </c>
      <c r="F18" s="7" t="s">
        <v>104</v>
      </c>
      <c r="G18" s="7" t="s">
        <v>692</v>
      </c>
      <c r="H18" s="7" t="s">
        <v>951</v>
      </c>
      <c r="I18" s="7" t="s">
        <v>952</v>
      </c>
      <c r="J18" s="7" t="s">
        <v>1375</v>
      </c>
      <c r="K18" s="7" t="s">
        <v>1371</v>
      </c>
      <c r="L18" s="7" t="s">
        <v>15</v>
      </c>
      <c r="M18" s="24"/>
      <c r="N18" s="24">
        <v>94</v>
      </c>
      <c r="O18" s="24"/>
      <c r="P18" s="24"/>
      <c r="Q18" s="30">
        <v>303</v>
      </c>
      <c r="R18" s="30"/>
      <c r="S18" s="30"/>
      <c r="T18" s="30"/>
      <c r="U18" s="85"/>
      <c r="V18" s="85"/>
      <c r="W18" s="85"/>
      <c r="X18" s="85"/>
      <c r="Y18" s="35"/>
      <c r="Z18" s="35"/>
      <c r="AA18" s="35"/>
      <c r="AB18" s="35"/>
      <c r="AC18" s="38"/>
      <c r="AD18" s="38"/>
      <c r="AE18" s="38"/>
      <c r="AF18" s="38"/>
      <c r="AG18" s="22"/>
      <c r="AH18" s="22">
        <v>82</v>
      </c>
      <c r="AI18" s="22"/>
      <c r="AJ18" s="22"/>
      <c r="AK18" s="43"/>
      <c r="AL18" s="43"/>
      <c r="AM18" s="43"/>
      <c r="AN18" s="43"/>
      <c r="AO18" s="44"/>
      <c r="AP18" s="44"/>
      <c r="AQ18" s="44"/>
      <c r="AR18" s="44"/>
      <c r="AS18" s="46"/>
      <c r="AT18" s="46"/>
      <c r="AU18" s="46"/>
      <c r="AV18" s="46"/>
      <c r="AW18" s="50"/>
      <c r="AX18" s="50"/>
      <c r="AY18" s="50"/>
      <c r="AZ18" s="50"/>
      <c r="BA18" s="54"/>
      <c r="BB18" s="54"/>
      <c r="BC18" s="54"/>
      <c r="BD18" s="64"/>
      <c r="BE18" s="64"/>
      <c r="BF18" s="64"/>
      <c r="BG18" s="57"/>
      <c r="BH18" s="57"/>
      <c r="BI18" s="57"/>
      <c r="BJ18" s="57"/>
      <c r="BK18" s="57"/>
      <c r="BL18" s="57"/>
      <c r="BM18" s="57"/>
      <c r="BN18" s="75"/>
      <c r="BO18" s="75"/>
      <c r="BP18" s="75"/>
      <c r="BQ18" s="75"/>
      <c r="BR18" s="78"/>
      <c r="BS18" s="78"/>
      <c r="BT18" s="78"/>
      <c r="BU18" s="61"/>
      <c r="BV18" s="61"/>
      <c r="BW18" s="61"/>
      <c r="BX18" s="61"/>
      <c r="BY18" s="71"/>
      <c r="BZ18" s="71"/>
      <c r="CA18" s="71"/>
      <c r="CB18" s="71"/>
      <c r="CC18" s="71"/>
      <c r="CD18" s="71"/>
      <c r="CE18" s="71"/>
      <c r="CF18" s="81"/>
      <c r="CG18" s="81"/>
      <c r="CH18" s="81"/>
      <c r="CI18" s="67"/>
      <c r="CJ18" s="67"/>
      <c r="CK18" s="67"/>
    </row>
    <row r="19" spans="1:89" s="9" customFormat="1" ht="20.25" customHeight="1" x14ac:dyDescent="0.2">
      <c r="A19" s="7" t="s">
        <v>11</v>
      </c>
      <c r="B19" s="10" t="s">
        <v>576</v>
      </c>
      <c r="C19" s="7" t="s">
        <v>673</v>
      </c>
      <c r="D19" s="7" t="s">
        <v>105</v>
      </c>
      <c r="E19" s="7" t="s">
        <v>23</v>
      </c>
      <c r="F19" s="7" t="s">
        <v>106</v>
      </c>
      <c r="G19" s="7" t="s">
        <v>693</v>
      </c>
      <c r="H19" s="7" t="s">
        <v>953</v>
      </c>
      <c r="I19" s="7" t="s">
        <v>954</v>
      </c>
      <c r="J19" s="7" t="s">
        <v>1375</v>
      </c>
      <c r="K19" s="7" t="s">
        <v>1371</v>
      </c>
      <c r="L19" s="7" t="s">
        <v>107</v>
      </c>
      <c r="M19" s="24"/>
      <c r="N19" s="24">
        <v>268</v>
      </c>
      <c r="O19" s="24"/>
      <c r="P19" s="24"/>
      <c r="Q19" s="30">
        <v>366</v>
      </c>
      <c r="R19" s="30"/>
      <c r="S19" s="30"/>
      <c r="T19" s="30"/>
      <c r="U19" s="85"/>
      <c r="V19" s="85"/>
      <c r="W19" s="85"/>
      <c r="X19" s="85"/>
      <c r="Y19" s="35"/>
      <c r="Z19" s="35"/>
      <c r="AA19" s="35"/>
      <c r="AB19" s="35"/>
      <c r="AC19" s="38"/>
      <c r="AD19" s="38"/>
      <c r="AE19" s="38"/>
      <c r="AF19" s="38"/>
      <c r="AG19" s="22"/>
      <c r="AH19" s="22"/>
      <c r="AI19" s="22"/>
      <c r="AJ19" s="22"/>
      <c r="AK19" s="43"/>
      <c r="AL19" s="43"/>
      <c r="AM19" s="43"/>
      <c r="AN19" s="43"/>
      <c r="AO19" s="44"/>
      <c r="AP19" s="44"/>
      <c r="AQ19" s="44"/>
      <c r="AR19" s="44"/>
      <c r="AS19" s="46"/>
      <c r="AT19" s="46"/>
      <c r="AU19" s="46"/>
      <c r="AV19" s="46"/>
      <c r="AW19" s="50"/>
      <c r="AX19" s="50"/>
      <c r="AY19" s="50"/>
      <c r="AZ19" s="50"/>
      <c r="BA19" s="54"/>
      <c r="BB19" s="54"/>
      <c r="BC19" s="54"/>
      <c r="BD19" s="64"/>
      <c r="BE19" s="64"/>
      <c r="BF19" s="64"/>
      <c r="BG19" s="57"/>
      <c r="BH19" s="57"/>
      <c r="BI19" s="57"/>
      <c r="BJ19" s="57"/>
      <c r="BK19" s="57"/>
      <c r="BL19" s="57"/>
      <c r="BM19" s="57"/>
      <c r="BN19" s="75"/>
      <c r="BO19" s="75"/>
      <c r="BP19" s="75"/>
      <c r="BQ19" s="75"/>
      <c r="BR19" s="78"/>
      <c r="BS19" s="78"/>
      <c r="BT19" s="78"/>
      <c r="BU19" s="61"/>
      <c r="BV19" s="61"/>
      <c r="BW19" s="61"/>
      <c r="BX19" s="61"/>
      <c r="BY19" s="71"/>
      <c r="BZ19" s="71"/>
      <c r="CA19" s="71"/>
      <c r="CB19" s="71"/>
      <c r="CC19" s="71"/>
      <c r="CD19" s="71"/>
      <c r="CE19" s="71"/>
      <c r="CF19" s="81"/>
      <c r="CG19" s="81"/>
      <c r="CH19" s="81"/>
      <c r="CI19" s="67"/>
      <c r="CJ19" s="67"/>
      <c r="CK19" s="67"/>
    </row>
    <row r="20" spans="1:89" s="9" customFormat="1" ht="20.25" customHeight="1" x14ac:dyDescent="0.2">
      <c r="A20" s="7" t="s">
        <v>11</v>
      </c>
      <c r="B20" s="10" t="s">
        <v>577</v>
      </c>
      <c r="C20" s="7" t="s">
        <v>673</v>
      </c>
      <c r="D20" s="7" t="s">
        <v>108</v>
      </c>
      <c r="E20" s="7" t="s">
        <v>23</v>
      </c>
      <c r="F20" s="7" t="s">
        <v>109</v>
      </c>
      <c r="G20" s="7" t="s">
        <v>694</v>
      </c>
      <c r="H20" s="7" t="s">
        <v>955</v>
      </c>
      <c r="I20" s="7" t="s">
        <v>956</v>
      </c>
      <c r="J20" s="7" t="s">
        <v>1375</v>
      </c>
      <c r="K20" s="7" t="s">
        <v>1371</v>
      </c>
      <c r="L20" s="7" t="s">
        <v>48</v>
      </c>
      <c r="M20" s="24"/>
      <c r="N20" s="24">
        <v>61</v>
      </c>
      <c r="O20" s="24"/>
      <c r="P20" s="24"/>
      <c r="Q20" s="30">
        <v>426</v>
      </c>
      <c r="R20" s="30"/>
      <c r="S20" s="30"/>
      <c r="T20" s="30"/>
      <c r="U20" s="85"/>
      <c r="V20" s="85"/>
      <c r="W20" s="85"/>
      <c r="X20" s="85"/>
      <c r="Y20" s="35"/>
      <c r="Z20" s="35"/>
      <c r="AA20" s="35"/>
      <c r="AB20" s="35"/>
      <c r="AC20" s="38"/>
      <c r="AD20" s="38">
        <v>233</v>
      </c>
      <c r="AE20" s="38"/>
      <c r="AF20" s="38"/>
      <c r="AG20" s="22"/>
      <c r="AH20" s="22"/>
      <c r="AI20" s="22"/>
      <c r="AJ20" s="22"/>
      <c r="AK20" s="43"/>
      <c r="AL20" s="43"/>
      <c r="AM20" s="43"/>
      <c r="AN20" s="43"/>
      <c r="AO20" s="44"/>
      <c r="AP20" s="44"/>
      <c r="AQ20" s="44"/>
      <c r="AR20" s="44"/>
      <c r="AS20" s="46"/>
      <c r="AT20" s="46"/>
      <c r="AU20" s="46"/>
      <c r="AV20" s="46"/>
      <c r="AW20" s="50"/>
      <c r="AX20" s="50"/>
      <c r="AY20" s="50"/>
      <c r="AZ20" s="50"/>
      <c r="BA20" s="54"/>
      <c r="BB20" s="54"/>
      <c r="BC20" s="54"/>
      <c r="BD20" s="64"/>
      <c r="BE20" s="64"/>
      <c r="BF20" s="64"/>
      <c r="BG20" s="57"/>
      <c r="BH20" s="57"/>
      <c r="BI20" s="57"/>
      <c r="BJ20" s="57"/>
      <c r="BK20" s="57"/>
      <c r="BL20" s="57"/>
      <c r="BM20" s="57"/>
      <c r="BN20" s="75"/>
      <c r="BO20" s="75"/>
      <c r="BP20" s="75"/>
      <c r="BQ20" s="75"/>
      <c r="BR20" s="78"/>
      <c r="BS20" s="78"/>
      <c r="BT20" s="78"/>
      <c r="BU20" s="61"/>
      <c r="BV20" s="61"/>
      <c r="BW20" s="61"/>
      <c r="BX20" s="61"/>
      <c r="BY20" s="71"/>
      <c r="BZ20" s="71"/>
      <c r="CA20" s="71"/>
      <c r="CB20" s="71"/>
      <c r="CC20" s="71"/>
      <c r="CD20" s="71"/>
      <c r="CE20" s="71"/>
      <c r="CF20" s="81"/>
      <c r="CG20" s="81"/>
      <c r="CH20" s="81"/>
      <c r="CI20" s="67"/>
      <c r="CJ20" s="67"/>
      <c r="CK20" s="67"/>
    </row>
    <row r="21" spans="1:89" s="9" customFormat="1" ht="20.25" customHeight="1" x14ac:dyDescent="0.2">
      <c r="A21" s="7" t="s">
        <v>11</v>
      </c>
      <c r="B21" s="10" t="s">
        <v>577</v>
      </c>
      <c r="C21" s="7" t="s">
        <v>673</v>
      </c>
      <c r="D21" s="7" t="s">
        <v>110</v>
      </c>
      <c r="E21" s="7" t="s">
        <v>23</v>
      </c>
      <c r="F21" s="7" t="s">
        <v>111</v>
      </c>
      <c r="G21" s="7" t="s">
        <v>695</v>
      </c>
      <c r="H21" s="7" t="s">
        <v>957</v>
      </c>
      <c r="I21" s="7" t="s">
        <v>958</v>
      </c>
      <c r="J21" s="7" t="s">
        <v>1375</v>
      </c>
      <c r="K21" s="7" t="s">
        <v>1371</v>
      </c>
      <c r="L21" s="7" t="s">
        <v>112</v>
      </c>
      <c r="M21" s="24"/>
      <c r="N21" s="24">
        <v>63</v>
      </c>
      <c r="O21" s="24"/>
      <c r="P21" s="24"/>
      <c r="Q21" s="30">
        <v>367</v>
      </c>
      <c r="R21" s="30"/>
      <c r="S21" s="30"/>
      <c r="T21" s="30"/>
      <c r="U21" s="85"/>
      <c r="V21" s="85"/>
      <c r="W21" s="85"/>
      <c r="X21" s="85"/>
      <c r="Y21" s="35"/>
      <c r="Z21" s="35"/>
      <c r="AA21" s="35"/>
      <c r="AB21" s="35"/>
      <c r="AC21" s="38"/>
      <c r="AD21" s="38">
        <v>161</v>
      </c>
      <c r="AE21" s="38"/>
      <c r="AF21" s="38"/>
      <c r="AG21" s="22"/>
      <c r="AH21" s="22"/>
      <c r="AI21" s="22"/>
      <c r="AJ21" s="22"/>
      <c r="AK21" s="43"/>
      <c r="AL21" s="43"/>
      <c r="AM21" s="43"/>
      <c r="AN21" s="43"/>
      <c r="AO21" s="44"/>
      <c r="AP21" s="44"/>
      <c r="AQ21" s="44"/>
      <c r="AR21" s="44"/>
      <c r="AS21" s="46"/>
      <c r="AT21" s="46"/>
      <c r="AU21" s="46"/>
      <c r="AV21" s="46"/>
      <c r="AW21" s="50"/>
      <c r="AX21" s="50"/>
      <c r="AY21" s="50"/>
      <c r="AZ21" s="50"/>
      <c r="BA21" s="54"/>
      <c r="BB21" s="54"/>
      <c r="BC21" s="54"/>
      <c r="BD21" s="64"/>
      <c r="BE21" s="64"/>
      <c r="BF21" s="64"/>
      <c r="BG21" s="57"/>
      <c r="BH21" s="57"/>
      <c r="BI21" s="57"/>
      <c r="BJ21" s="57"/>
      <c r="BK21" s="57"/>
      <c r="BL21" s="57"/>
      <c r="BM21" s="57"/>
      <c r="BN21" s="75"/>
      <c r="BO21" s="75"/>
      <c r="BP21" s="75"/>
      <c r="BQ21" s="75"/>
      <c r="BR21" s="78"/>
      <c r="BS21" s="78"/>
      <c r="BT21" s="78"/>
      <c r="BU21" s="61"/>
      <c r="BV21" s="61"/>
      <c r="BW21" s="61"/>
      <c r="BX21" s="61"/>
      <c r="BY21" s="71"/>
      <c r="BZ21" s="71"/>
      <c r="CA21" s="71"/>
      <c r="CB21" s="71"/>
      <c r="CC21" s="71"/>
      <c r="CD21" s="71"/>
      <c r="CE21" s="71"/>
      <c r="CF21" s="81"/>
      <c r="CG21" s="81"/>
      <c r="CH21" s="81"/>
      <c r="CI21" s="67"/>
      <c r="CJ21" s="67"/>
      <c r="CK21" s="67"/>
    </row>
    <row r="22" spans="1:89" s="9" customFormat="1" ht="20.25" customHeight="1" x14ac:dyDescent="0.2">
      <c r="A22" s="7" t="s">
        <v>11</v>
      </c>
      <c r="B22" s="10" t="s">
        <v>576</v>
      </c>
      <c r="C22" s="7" t="s">
        <v>673</v>
      </c>
      <c r="D22" s="7" t="s">
        <v>113</v>
      </c>
      <c r="E22" s="7" t="s">
        <v>23</v>
      </c>
      <c r="F22" s="7" t="s">
        <v>114</v>
      </c>
      <c r="G22" s="7" t="s">
        <v>696</v>
      </c>
      <c r="H22" s="7" t="s">
        <v>1333</v>
      </c>
      <c r="I22" s="7" t="s">
        <v>1334</v>
      </c>
      <c r="J22" s="7" t="s">
        <v>1375</v>
      </c>
      <c r="K22" s="7" t="s">
        <v>1371</v>
      </c>
      <c r="L22" s="7" t="s">
        <v>57</v>
      </c>
      <c r="M22" s="24"/>
      <c r="N22" s="24"/>
      <c r="O22" s="24"/>
      <c r="P22" s="24"/>
      <c r="Q22" s="30">
        <v>430</v>
      </c>
      <c r="R22" s="30"/>
      <c r="S22" s="30"/>
      <c r="T22" s="30"/>
      <c r="U22" s="85"/>
      <c r="V22" s="85"/>
      <c r="W22" s="85"/>
      <c r="X22" s="85"/>
      <c r="Y22" s="35"/>
      <c r="Z22" s="35"/>
      <c r="AA22" s="35"/>
      <c r="AB22" s="35"/>
      <c r="AC22" s="38"/>
      <c r="AD22" s="38">
        <v>246</v>
      </c>
      <c r="AE22" s="38"/>
      <c r="AF22" s="38"/>
      <c r="AG22" s="22"/>
      <c r="AH22" s="22">
        <v>71</v>
      </c>
      <c r="AI22" s="22"/>
      <c r="AJ22" s="22"/>
      <c r="AK22" s="43"/>
      <c r="AL22" s="43"/>
      <c r="AM22" s="43"/>
      <c r="AN22" s="43"/>
      <c r="AO22" s="44"/>
      <c r="AP22" s="44"/>
      <c r="AQ22" s="44"/>
      <c r="AR22" s="44"/>
      <c r="AS22" s="46"/>
      <c r="AT22" s="46"/>
      <c r="AU22" s="46"/>
      <c r="AV22" s="46"/>
      <c r="AW22" s="50"/>
      <c r="AX22" s="50">
        <v>3</v>
      </c>
      <c r="AY22" s="50"/>
      <c r="AZ22" s="50"/>
      <c r="BA22" s="54"/>
      <c r="BB22" s="54"/>
      <c r="BC22" s="54"/>
      <c r="BD22" s="64"/>
      <c r="BE22" s="64"/>
      <c r="BF22" s="64"/>
      <c r="BG22" s="57"/>
      <c r="BH22" s="57"/>
      <c r="BI22" s="57"/>
      <c r="BJ22" s="57"/>
      <c r="BK22" s="57"/>
      <c r="BL22" s="57"/>
      <c r="BM22" s="57"/>
      <c r="BN22" s="75"/>
      <c r="BO22" s="75"/>
      <c r="BP22" s="75"/>
      <c r="BQ22" s="75"/>
      <c r="BR22" s="78"/>
      <c r="BS22" s="78"/>
      <c r="BT22" s="78"/>
      <c r="BU22" s="61"/>
      <c r="BV22" s="61"/>
      <c r="BW22" s="61"/>
      <c r="BX22" s="61"/>
      <c r="BY22" s="71"/>
      <c r="BZ22" s="71"/>
      <c r="CA22" s="71"/>
      <c r="CB22" s="71"/>
      <c r="CC22" s="71"/>
      <c r="CD22" s="71"/>
      <c r="CE22" s="71"/>
      <c r="CF22" s="81"/>
      <c r="CG22" s="81"/>
      <c r="CH22" s="81"/>
      <c r="CI22" s="67"/>
      <c r="CJ22" s="67"/>
      <c r="CK22" s="67"/>
    </row>
    <row r="23" spans="1:89" s="9" customFormat="1" ht="20.25" customHeight="1" x14ac:dyDescent="0.2">
      <c r="A23" s="7" t="s">
        <v>11</v>
      </c>
      <c r="B23" s="10" t="s">
        <v>576</v>
      </c>
      <c r="C23" s="7" t="s">
        <v>673</v>
      </c>
      <c r="D23" s="7" t="s">
        <v>115</v>
      </c>
      <c r="E23" s="7" t="s">
        <v>23</v>
      </c>
      <c r="F23" s="7" t="s">
        <v>116</v>
      </c>
      <c r="G23" s="7" t="s">
        <v>697</v>
      </c>
      <c r="H23" s="7" t="s">
        <v>959</v>
      </c>
      <c r="I23" s="7" t="s">
        <v>960</v>
      </c>
      <c r="J23" s="7" t="s">
        <v>1375</v>
      </c>
      <c r="K23" s="7" t="s">
        <v>1371</v>
      </c>
      <c r="L23" s="7" t="s">
        <v>15</v>
      </c>
      <c r="M23" s="24"/>
      <c r="N23" s="24">
        <v>59</v>
      </c>
      <c r="O23" s="24"/>
      <c r="P23" s="24"/>
      <c r="Q23" s="30">
        <v>341</v>
      </c>
      <c r="R23" s="30"/>
      <c r="S23" s="30"/>
      <c r="T23" s="30"/>
      <c r="U23" s="85"/>
      <c r="V23" s="85"/>
      <c r="W23" s="85"/>
      <c r="X23" s="85"/>
      <c r="Y23" s="35"/>
      <c r="Z23" s="35"/>
      <c r="AA23" s="35"/>
      <c r="AB23" s="35"/>
      <c r="AC23" s="38"/>
      <c r="AD23" s="38">
        <v>182</v>
      </c>
      <c r="AE23" s="38"/>
      <c r="AF23" s="38"/>
      <c r="AG23" s="22"/>
      <c r="AH23" s="22"/>
      <c r="AI23" s="22"/>
      <c r="AJ23" s="22"/>
      <c r="AK23" s="43"/>
      <c r="AL23" s="43"/>
      <c r="AM23" s="43"/>
      <c r="AN23" s="43"/>
      <c r="AO23" s="44"/>
      <c r="AP23" s="44"/>
      <c r="AQ23" s="44"/>
      <c r="AR23" s="44"/>
      <c r="AS23" s="46"/>
      <c r="AT23" s="46"/>
      <c r="AU23" s="46"/>
      <c r="AV23" s="46"/>
      <c r="AW23" s="50"/>
      <c r="AX23" s="50"/>
      <c r="AY23" s="50"/>
      <c r="AZ23" s="50"/>
      <c r="BA23" s="54"/>
      <c r="BB23" s="54"/>
      <c r="BC23" s="54"/>
      <c r="BD23" s="64"/>
      <c r="BE23" s="64"/>
      <c r="BF23" s="64"/>
      <c r="BG23" s="57"/>
      <c r="BH23" s="57"/>
      <c r="BI23" s="57"/>
      <c r="BJ23" s="57"/>
      <c r="BK23" s="57"/>
      <c r="BL23" s="57"/>
      <c r="BM23" s="57"/>
      <c r="BN23" s="75"/>
      <c r="BO23" s="75"/>
      <c r="BP23" s="75"/>
      <c r="BQ23" s="75"/>
      <c r="BR23" s="78"/>
      <c r="BS23" s="78"/>
      <c r="BT23" s="78"/>
      <c r="BU23" s="61"/>
      <c r="BV23" s="61"/>
      <c r="BW23" s="61"/>
      <c r="BX23" s="61"/>
      <c r="BY23" s="71"/>
      <c r="BZ23" s="71"/>
      <c r="CA23" s="71"/>
      <c r="CB23" s="71"/>
      <c r="CC23" s="71"/>
      <c r="CD23" s="71"/>
      <c r="CE23" s="71"/>
      <c r="CF23" s="81"/>
      <c r="CG23" s="81"/>
      <c r="CH23" s="81"/>
      <c r="CI23" s="67"/>
      <c r="CJ23" s="67"/>
      <c r="CK23" s="67"/>
    </row>
    <row r="24" spans="1:89" s="9" customFormat="1" ht="20.25" customHeight="1" x14ac:dyDescent="0.2">
      <c r="A24" s="7" t="s">
        <v>11</v>
      </c>
      <c r="B24" s="10" t="s">
        <v>587</v>
      </c>
      <c r="C24" s="7" t="s">
        <v>673</v>
      </c>
      <c r="D24" s="7" t="s">
        <v>117</v>
      </c>
      <c r="E24" s="7" t="s">
        <v>23</v>
      </c>
      <c r="F24" s="7" t="s">
        <v>553</v>
      </c>
      <c r="G24" s="7" t="s">
        <v>896</v>
      </c>
      <c r="H24" s="7" t="s">
        <v>961</v>
      </c>
      <c r="I24" s="7" t="s">
        <v>962</v>
      </c>
      <c r="J24" s="7" t="s">
        <v>1375</v>
      </c>
      <c r="K24" s="7" t="s">
        <v>1371</v>
      </c>
      <c r="L24" s="7" t="s">
        <v>33</v>
      </c>
      <c r="M24" s="24"/>
      <c r="N24" s="24">
        <v>32</v>
      </c>
      <c r="O24" s="24"/>
      <c r="P24" s="24"/>
      <c r="Q24" s="30">
        <v>352</v>
      </c>
      <c r="R24" s="30"/>
      <c r="S24" s="30"/>
      <c r="T24" s="30"/>
      <c r="U24" s="85"/>
      <c r="V24" s="85"/>
      <c r="W24" s="85"/>
      <c r="X24" s="85"/>
      <c r="Y24" s="35"/>
      <c r="Z24" s="35"/>
      <c r="AA24" s="35"/>
      <c r="AB24" s="35"/>
      <c r="AC24" s="38"/>
      <c r="AD24" s="38">
        <v>218</v>
      </c>
      <c r="AE24" s="38"/>
      <c r="AF24" s="38"/>
      <c r="AG24" s="22"/>
      <c r="AH24" s="22"/>
      <c r="AI24" s="22"/>
      <c r="AJ24" s="22"/>
      <c r="AK24" s="43"/>
      <c r="AL24" s="43"/>
      <c r="AM24" s="43"/>
      <c r="AN24" s="43"/>
      <c r="AO24" s="44"/>
      <c r="AP24" s="44"/>
      <c r="AQ24" s="44"/>
      <c r="AR24" s="44"/>
      <c r="AS24" s="46"/>
      <c r="AT24" s="46"/>
      <c r="AU24" s="46"/>
      <c r="AV24" s="46"/>
      <c r="AW24" s="50"/>
      <c r="AX24" s="50"/>
      <c r="AY24" s="50"/>
      <c r="AZ24" s="50"/>
      <c r="BA24" s="54"/>
      <c r="BB24" s="54"/>
      <c r="BC24" s="54"/>
      <c r="BD24" s="64"/>
      <c r="BE24" s="64"/>
      <c r="BF24" s="64"/>
      <c r="BG24" s="57"/>
      <c r="BH24" s="57"/>
      <c r="BI24" s="57"/>
      <c r="BJ24" s="57"/>
      <c r="BK24" s="57"/>
      <c r="BL24" s="57"/>
      <c r="BM24" s="57"/>
      <c r="BN24" s="75"/>
      <c r="BO24" s="75"/>
      <c r="BP24" s="75"/>
      <c r="BQ24" s="75"/>
      <c r="BR24" s="78"/>
      <c r="BS24" s="78"/>
      <c r="BT24" s="78"/>
      <c r="BU24" s="61"/>
      <c r="BV24" s="61"/>
      <c r="BW24" s="61"/>
      <c r="BX24" s="61"/>
      <c r="BY24" s="71"/>
      <c r="BZ24" s="71"/>
      <c r="CA24" s="71"/>
      <c r="CB24" s="71"/>
      <c r="CC24" s="71"/>
      <c r="CD24" s="71"/>
      <c r="CE24" s="71"/>
      <c r="CF24" s="81"/>
      <c r="CG24" s="81"/>
      <c r="CH24" s="81"/>
      <c r="CI24" s="67"/>
      <c r="CJ24" s="67"/>
      <c r="CK24" s="67"/>
    </row>
    <row r="25" spans="1:89" s="9" customFormat="1" ht="20.25" customHeight="1" x14ac:dyDescent="0.2">
      <c r="A25" s="7" t="s">
        <v>11</v>
      </c>
      <c r="B25" s="10" t="s">
        <v>587</v>
      </c>
      <c r="C25" s="7" t="s">
        <v>673</v>
      </c>
      <c r="D25" s="7" t="s">
        <v>118</v>
      </c>
      <c r="E25" s="7" t="s">
        <v>23</v>
      </c>
      <c r="F25" s="7" t="s">
        <v>119</v>
      </c>
      <c r="G25" s="7" t="s">
        <v>698</v>
      </c>
      <c r="H25" s="7" t="s">
        <v>963</v>
      </c>
      <c r="I25" s="7" t="s">
        <v>964</v>
      </c>
      <c r="J25" s="7" t="s">
        <v>1375</v>
      </c>
      <c r="K25" s="7" t="s">
        <v>1371</v>
      </c>
      <c r="L25" s="7" t="s">
        <v>51</v>
      </c>
      <c r="M25" s="24">
        <v>22</v>
      </c>
      <c r="N25" s="24">
        <v>28</v>
      </c>
      <c r="O25" s="24"/>
      <c r="P25" s="24"/>
      <c r="Q25" s="30">
        <v>320</v>
      </c>
      <c r="R25" s="30">
        <v>22</v>
      </c>
      <c r="S25" s="30"/>
      <c r="T25" s="30"/>
      <c r="U25" s="85"/>
      <c r="V25" s="85"/>
      <c r="W25" s="85"/>
      <c r="X25" s="85"/>
      <c r="Y25" s="35"/>
      <c r="Z25" s="35"/>
      <c r="AA25" s="35"/>
      <c r="AB25" s="35"/>
      <c r="AC25" s="38"/>
      <c r="AD25" s="38">
        <v>119</v>
      </c>
      <c r="AE25" s="38"/>
      <c r="AF25" s="38"/>
      <c r="AG25" s="22"/>
      <c r="AH25" s="22">
        <v>89</v>
      </c>
      <c r="AI25" s="22"/>
      <c r="AJ25" s="22"/>
      <c r="AK25" s="43"/>
      <c r="AL25" s="43"/>
      <c r="AM25" s="43"/>
      <c r="AN25" s="43"/>
      <c r="AO25" s="44"/>
      <c r="AP25" s="44"/>
      <c r="AQ25" s="44"/>
      <c r="AR25" s="44"/>
      <c r="AS25" s="46"/>
      <c r="AT25" s="46"/>
      <c r="AU25" s="46"/>
      <c r="AV25" s="46"/>
      <c r="AW25" s="50"/>
      <c r="AX25" s="50"/>
      <c r="AY25" s="50"/>
      <c r="AZ25" s="50"/>
      <c r="BA25" s="54">
        <v>22</v>
      </c>
      <c r="BB25" s="54"/>
      <c r="BC25" s="54"/>
      <c r="BD25" s="64"/>
      <c r="BE25" s="64"/>
      <c r="BF25" s="64"/>
      <c r="BG25" s="57"/>
      <c r="BH25" s="57"/>
      <c r="BI25" s="57"/>
      <c r="BJ25" s="57"/>
      <c r="BK25" s="57"/>
      <c r="BL25" s="57"/>
      <c r="BM25" s="57"/>
      <c r="BN25" s="75"/>
      <c r="BO25" s="75"/>
      <c r="BP25" s="75"/>
      <c r="BQ25" s="75"/>
      <c r="BR25" s="78"/>
      <c r="BS25" s="78"/>
      <c r="BT25" s="78"/>
      <c r="BU25" s="61"/>
      <c r="BV25" s="61"/>
      <c r="BW25" s="61"/>
      <c r="BX25" s="61"/>
      <c r="BY25" s="71"/>
      <c r="BZ25" s="71"/>
      <c r="CA25" s="71"/>
      <c r="CB25" s="71"/>
      <c r="CC25" s="71"/>
      <c r="CD25" s="71"/>
      <c r="CE25" s="71"/>
      <c r="CF25" s="81"/>
      <c r="CG25" s="81"/>
      <c r="CH25" s="81"/>
      <c r="CI25" s="67"/>
      <c r="CJ25" s="67"/>
      <c r="CK25" s="67"/>
    </row>
    <row r="26" spans="1:89" s="9" customFormat="1" ht="20.25" customHeight="1" x14ac:dyDescent="0.2">
      <c r="A26" s="7" t="s">
        <v>11</v>
      </c>
      <c r="B26" s="10" t="s">
        <v>576</v>
      </c>
      <c r="C26" s="7" t="s">
        <v>673</v>
      </c>
      <c r="D26" s="7" t="s">
        <v>120</v>
      </c>
      <c r="E26" s="7" t="s">
        <v>23</v>
      </c>
      <c r="F26" s="7" t="s">
        <v>121</v>
      </c>
      <c r="G26" s="7" t="s">
        <v>699</v>
      </c>
      <c r="H26" s="7" t="s">
        <v>965</v>
      </c>
      <c r="I26" s="7" t="s">
        <v>966</v>
      </c>
      <c r="J26" s="7" t="s">
        <v>1375</v>
      </c>
      <c r="K26" s="7" t="s">
        <v>1371</v>
      </c>
      <c r="L26" s="7" t="s">
        <v>15</v>
      </c>
      <c r="M26" s="24">
        <v>24</v>
      </c>
      <c r="N26" s="24">
        <v>132</v>
      </c>
      <c r="O26" s="24"/>
      <c r="P26" s="24"/>
      <c r="Q26" s="30">
        <v>246</v>
      </c>
      <c r="R26" s="30">
        <v>24</v>
      </c>
      <c r="S26" s="30"/>
      <c r="T26" s="30"/>
      <c r="U26" s="85"/>
      <c r="V26" s="85"/>
      <c r="W26" s="85"/>
      <c r="X26" s="85"/>
      <c r="Y26" s="35"/>
      <c r="Z26" s="35"/>
      <c r="AA26" s="35"/>
      <c r="AB26" s="35"/>
      <c r="AC26" s="38"/>
      <c r="AD26" s="38"/>
      <c r="AE26" s="38"/>
      <c r="AF26" s="38"/>
      <c r="AG26" s="22"/>
      <c r="AH26" s="22">
        <v>66</v>
      </c>
      <c r="AI26" s="22"/>
      <c r="AJ26" s="22"/>
      <c r="AK26" s="43"/>
      <c r="AL26" s="43"/>
      <c r="AM26" s="43"/>
      <c r="AN26" s="43"/>
      <c r="AO26" s="44"/>
      <c r="AP26" s="44"/>
      <c r="AQ26" s="44"/>
      <c r="AR26" s="44"/>
      <c r="AS26" s="46"/>
      <c r="AT26" s="46"/>
      <c r="AU26" s="46"/>
      <c r="AV26" s="46"/>
      <c r="AW26" s="50"/>
      <c r="AX26" s="50"/>
      <c r="AY26" s="50"/>
      <c r="AZ26" s="50"/>
      <c r="BA26" s="54">
        <v>24</v>
      </c>
      <c r="BB26" s="54"/>
      <c r="BC26" s="54"/>
      <c r="BD26" s="64"/>
      <c r="BE26" s="64"/>
      <c r="BF26" s="64"/>
      <c r="BG26" s="57"/>
      <c r="BH26" s="57"/>
      <c r="BI26" s="57"/>
      <c r="BJ26" s="57"/>
      <c r="BK26" s="57"/>
      <c r="BL26" s="57"/>
      <c r="BM26" s="57"/>
      <c r="BN26" s="75"/>
      <c r="BO26" s="75"/>
      <c r="BP26" s="75"/>
      <c r="BQ26" s="75"/>
      <c r="BR26" s="78"/>
      <c r="BS26" s="78"/>
      <c r="BT26" s="78"/>
      <c r="BU26" s="61"/>
      <c r="BV26" s="61"/>
      <c r="BW26" s="61"/>
      <c r="BX26" s="61"/>
      <c r="BY26" s="71"/>
      <c r="BZ26" s="71"/>
      <c r="CA26" s="71"/>
      <c r="CB26" s="71"/>
      <c r="CC26" s="71"/>
      <c r="CD26" s="71"/>
      <c r="CE26" s="71"/>
      <c r="CF26" s="81"/>
      <c r="CG26" s="81"/>
      <c r="CH26" s="81"/>
      <c r="CI26" s="67"/>
      <c r="CJ26" s="67"/>
      <c r="CK26" s="67"/>
    </row>
    <row r="27" spans="1:89" s="9" customFormat="1" ht="20.25" customHeight="1" x14ac:dyDescent="0.2">
      <c r="A27" s="7" t="s">
        <v>11</v>
      </c>
      <c r="B27" s="10" t="s">
        <v>576</v>
      </c>
      <c r="C27" s="7" t="s">
        <v>673</v>
      </c>
      <c r="D27" s="7" t="s">
        <v>125</v>
      </c>
      <c r="E27" s="7" t="s">
        <v>23</v>
      </c>
      <c r="F27" s="7" t="s">
        <v>126</v>
      </c>
      <c r="G27" s="7" t="s">
        <v>700</v>
      </c>
      <c r="H27" s="7" t="s">
        <v>967</v>
      </c>
      <c r="I27" s="7" t="s">
        <v>968</v>
      </c>
      <c r="J27" s="7" t="s">
        <v>1375</v>
      </c>
      <c r="K27" s="7" t="s">
        <v>1371</v>
      </c>
      <c r="L27" s="7" t="s">
        <v>127</v>
      </c>
      <c r="M27" s="24">
        <v>78</v>
      </c>
      <c r="N27" s="24">
        <v>203</v>
      </c>
      <c r="O27" s="24"/>
      <c r="P27" s="24"/>
      <c r="Q27" s="30">
        <v>258</v>
      </c>
      <c r="R27" s="30">
        <v>78</v>
      </c>
      <c r="S27" s="30"/>
      <c r="T27" s="30"/>
      <c r="U27" s="85"/>
      <c r="V27" s="85"/>
      <c r="W27" s="85"/>
      <c r="X27" s="85"/>
      <c r="Y27" s="35"/>
      <c r="Z27" s="35"/>
      <c r="AA27" s="35"/>
      <c r="AB27" s="35"/>
      <c r="AC27" s="38"/>
      <c r="AD27" s="38"/>
      <c r="AE27" s="38"/>
      <c r="AF27" s="38"/>
      <c r="AG27" s="22"/>
      <c r="AH27" s="22"/>
      <c r="AI27" s="22"/>
      <c r="AJ27" s="22"/>
      <c r="AK27" s="43"/>
      <c r="AL27" s="43"/>
      <c r="AM27" s="43"/>
      <c r="AN27" s="43"/>
      <c r="AO27" s="44"/>
      <c r="AP27" s="44"/>
      <c r="AQ27" s="44"/>
      <c r="AR27" s="44"/>
      <c r="AS27" s="46"/>
      <c r="AT27" s="46"/>
      <c r="AU27" s="46"/>
      <c r="AV27" s="46"/>
      <c r="AW27" s="50"/>
      <c r="AX27" s="50"/>
      <c r="AY27" s="50"/>
      <c r="AZ27" s="50"/>
      <c r="BA27" s="54">
        <v>28</v>
      </c>
      <c r="BB27" s="54"/>
      <c r="BC27" s="54"/>
      <c r="BD27" s="64"/>
      <c r="BE27" s="64"/>
      <c r="BF27" s="64"/>
      <c r="BG27" s="57"/>
      <c r="BH27" s="57"/>
      <c r="BI27" s="57"/>
      <c r="BJ27" s="57"/>
      <c r="BK27" s="57"/>
      <c r="BL27" s="57"/>
      <c r="BM27" s="57"/>
      <c r="BN27" s="75"/>
      <c r="BO27" s="75"/>
      <c r="BP27" s="75"/>
      <c r="BQ27" s="75"/>
      <c r="BR27" s="78"/>
      <c r="BS27" s="78"/>
      <c r="BT27" s="78"/>
      <c r="BU27" s="61"/>
      <c r="BV27" s="61"/>
      <c r="BW27" s="61"/>
      <c r="BX27" s="61"/>
      <c r="BY27" s="71"/>
      <c r="BZ27" s="71"/>
      <c r="CA27" s="71"/>
      <c r="CB27" s="71"/>
      <c r="CC27" s="71"/>
      <c r="CD27" s="71"/>
      <c r="CE27" s="71"/>
      <c r="CF27" s="81"/>
      <c r="CG27" s="81"/>
      <c r="CH27" s="81"/>
      <c r="CI27" s="67"/>
      <c r="CJ27" s="67"/>
      <c r="CK27" s="67"/>
    </row>
    <row r="28" spans="1:89" s="9" customFormat="1" ht="20.25" customHeight="1" x14ac:dyDescent="0.2">
      <c r="A28" s="7" t="s">
        <v>11</v>
      </c>
      <c r="B28" s="10" t="s">
        <v>577</v>
      </c>
      <c r="C28" s="7" t="s">
        <v>673</v>
      </c>
      <c r="D28" s="7" t="s">
        <v>130</v>
      </c>
      <c r="E28" s="7" t="s">
        <v>23</v>
      </c>
      <c r="F28" s="7" t="s">
        <v>131</v>
      </c>
      <c r="G28" s="7" t="s">
        <v>701</v>
      </c>
      <c r="H28" s="7" t="s">
        <v>969</v>
      </c>
      <c r="I28" s="7" t="s">
        <v>970</v>
      </c>
      <c r="J28" s="7" t="s">
        <v>1375</v>
      </c>
      <c r="K28" s="7" t="s">
        <v>1371</v>
      </c>
      <c r="L28" s="7" t="s">
        <v>131</v>
      </c>
      <c r="M28" s="24"/>
      <c r="N28" s="24">
        <v>86</v>
      </c>
      <c r="O28" s="24"/>
      <c r="P28" s="24"/>
      <c r="Q28" s="30">
        <v>118</v>
      </c>
      <c r="R28" s="30"/>
      <c r="S28" s="30"/>
      <c r="T28" s="30"/>
      <c r="U28" s="85"/>
      <c r="V28" s="85"/>
      <c r="W28" s="85"/>
      <c r="X28" s="85"/>
      <c r="Y28" s="35"/>
      <c r="Z28" s="35"/>
      <c r="AA28" s="35"/>
      <c r="AB28" s="35"/>
      <c r="AC28" s="38"/>
      <c r="AD28" s="38"/>
      <c r="AE28" s="38"/>
      <c r="AF28" s="38"/>
      <c r="AG28" s="22"/>
      <c r="AH28" s="22"/>
      <c r="AI28" s="22"/>
      <c r="AJ28" s="22"/>
      <c r="AK28" s="43"/>
      <c r="AL28" s="43"/>
      <c r="AM28" s="43"/>
      <c r="AN28" s="43"/>
      <c r="AO28" s="44"/>
      <c r="AP28" s="44"/>
      <c r="AQ28" s="44"/>
      <c r="AR28" s="44"/>
      <c r="AS28" s="46"/>
      <c r="AT28" s="46"/>
      <c r="AU28" s="46"/>
      <c r="AV28" s="46"/>
      <c r="AW28" s="50"/>
      <c r="AX28" s="50"/>
      <c r="AY28" s="50"/>
      <c r="AZ28" s="50"/>
      <c r="BA28" s="54"/>
      <c r="BB28" s="54"/>
      <c r="BC28" s="54"/>
      <c r="BD28" s="64"/>
      <c r="BE28" s="64"/>
      <c r="BF28" s="64"/>
      <c r="BG28" s="57"/>
      <c r="BH28" s="57"/>
      <c r="BI28" s="57"/>
      <c r="BJ28" s="57"/>
      <c r="BK28" s="57"/>
      <c r="BL28" s="57"/>
      <c r="BM28" s="57"/>
      <c r="BN28" s="75"/>
      <c r="BO28" s="75"/>
      <c r="BP28" s="75"/>
      <c r="BQ28" s="75"/>
      <c r="BR28" s="78"/>
      <c r="BS28" s="78"/>
      <c r="BT28" s="78"/>
      <c r="BU28" s="61"/>
      <c r="BV28" s="61"/>
      <c r="BW28" s="61"/>
      <c r="BX28" s="61"/>
      <c r="BY28" s="71"/>
      <c r="BZ28" s="71"/>
      <c r="CA28" s="71"/>
      <c r="CB28" s="71"/>
      <c r="CC28" s="71"/>
      <c r="CD28" s="71"/>
      <c r="CE28" s="71"/>
      <c r="CF28" s="81"/>
      <c r="CG28" s="81"/>
      <c r="CH28" s="81"/>
      <c r="CI28" s="67"/>
      <c r="CJ28" s="67"/>
      <c r="CK28" s="67"/>
    </row>
    <row r="29" spans="1:89" s="9" customFormat="1" ht="20.25" customHeight="1" x14ac:dyDescent="0.2">
      <c r="A29" s="7" t="s">
        <v>11</v>
      </c>
      <c r="B29" s="10" t="s">
        <v>577</v>
      </c>
      <c r="C29" s="7" t="s">
        <v>673</v>
      </c>
      <c r="D29" s="7" t="s">
        <v>132</v>
      </c>
      <c r="E29" s="7" t="s">
        <v>23</v>
      </c>
      <c r="F29" s="7" t="s">
        <v>603</v>
      </c>
      <c r="G29" s="7" t="s">
        <v>702</v>
      </c>
      <c r="H29" s="7" t="s">
        <v>971</v>
      </c>
      <c r="I29" s="7" t="s">
        <v>972</v>
      </c>
      <c r="J29" s="7" t="s">
        <v>1375</v>
      </c>
      <c r="K29" s="7" t="s">
        <v>1371</v>
      </c>
      <c r="L29" s="7" t="s">
        <v>69</v>
      </c>
      <c r="M29" s="24"/>
      <c r="N29" s="24">
        <v>53</v>
      </c>
      <c r="O29" s="24"/>
      <c r="P29" s="24"/>
      <c r="Q29" s="30">
        <v>373</v>
      </c>
      <c r="R29" s="30"/>
      <c r="S29" s="30"/>
      <c r="T29" s="30"/>
      <c r="U29" s="85"/>
      <c r="V29" s="85"/>
      <c r="W29" s="85"/>
      <c r="X29" s="85"/>
      <c r="Y29" s="35"/>
      <c r="Z29" s="35"/>
      <c r="AA29" s="35"/>
      <c r="AB29" s="35"/>
      <c r="AC29" s="38"/>
      <c r="AD29" s="38">
        <v>194</v>
      </c>
      <c r="AE29" s="38"/>
      <c r="AF29" s="38"/>
      <c r="AG29" s="22"/>
      <c r="AH29" s="22"/>
      <c r="AI29" s="22"/>
      <c r="AJ29" s="22"/>
      <c r="AK29" s="43"/>
      <c r="AL29" s="43"/>
      <c r="AM29" s="43"/>
      <c r="AN29" s="43"/>
      <c r="AO29" s="44"/>
      <c r="AP29" s="44"/>
      <c r="AQ29" s="44"/>
      <c r="AR29" s="44"/>
      <c r="AS29" s="46"/>
      <c r="AT29" s="46"/>
      <c r="AU29" s="46"/>
      <c r="AV29" s="46"/>
      <c r="AW29" s="50"/>
      <c r="AX29" s="50"/>
      <c r="AY29" s="50"/>
      <c r="AZ29" s="50"/>
      <c r="BA29" s="54"/>
      <c r="BB29" s="54"/>
      <c r="BC29" s="54"/>
      <c r="BD29" s="64"/>
      <c r="BE29" s="64"/>
      <c r="BF29" s="64"/>
      <c r="BG29" s="57"/>
      <c r="BH29" s="57"/>
      <c r="BI29" s="57"/>
      <c r="BJ29" s="57"/>
      <c r="BK29" s="57"/>
      <c r="BL29" s="57"/>
      <c r="BM29" s="57"/>
      <c r="BN29" s="75"/>
      <c r="BO29" s="75"/>
      <c r="BP29" s="75"/>
      <c r="BQ29" s="75"/>
      <c r="BR29" s="78"/>
      <c r="BS29" s="78"/>
      <c r="BT29" s="78"/>
      <c r="BU29" s="61"/>
      <c r="BV29" s="61"/>
      <c r="BW29" s="61"/>
      <c r="BX29" s="61"/>
      <c r="BY29" s="71"/>
      <c r="BZ29" s="71"/>
      <c r="CA29" s="71"/>
      <c r="CB29" s="71"/>
      <c r="CC29" s="71"/>
      <c r="CD29" s="71"/>
      <c r="CE29" s="71"/>
      <c r="CF29" s="81"/>
      <c r="CG29" s="81"/>
      <c r="CH29" s="81"/>
      <c r="CI29" s="67"/>
      <c r="CJ29" s="67"/>
      <c r="CK29" s="67"/>
    </row>
    <row r="30" spans="1:89" s="9" customFormat="1" ht="20.25" customHeight="1" x14ac:dyDescent="0.2">
      <c r="A30" s="7" t="s">
        <v>11</v>
      </c>
      <c r="B30" s="10" t="s">
        <v>587</v>
      </c>
      <c r="C30" s="7" t="s">
        <v>673</v>
      </c>
      <c r="D30" s="7" t="s">
        <v>133</v>
      </c>
      <c r="E30" s="7" t="s">
        <v>23</v>
      </c>
      <c r="F30" s="7" t="s">
        <v>588</v>
      </c>
      <c r="G30" s="7" t="s">
        <v>703</v>
      </c>
      <c r="H30" s="7" t="s">
        <v>973</v>
      </c>
      <c r="I30" s="7" t="s">
        <v>974</v>
      </c>
      <c r="J30" s="7" t="s">
        <v>1375</v>
      </c>
      <c r="K30" s="7" t="s">
        <v>1371</v>
      </c>
      <c r="L30" s="7" t="s">
        <v>134</v>
      </c>
      <c r="M30" s="24">
        <v>83</v>
      </c>
      <c r="N30" s="24">
        <v>103</v>
      </c>
      <c r="O30" s="24"/>
      <c r="P30" s="24"/>
      <c r="Q30" s="30">
        <v>131</v>
      </c>
      <c r="R30" s="30">
        <v>83</v>
      </c>
      <c r="S30" s="30"/>
      <c r="T30" s="30"/>
      <c r="U30" s="85"/>
      <c r="V30" s="85"/>
      <c r="W30" s="85"/>
      <c r="X30" s="85"/>
      <c r="Y30" s="35"/>
      <c r="Z30" s="35"/>
      <c r="AA30" s="35"/>
      <c r="AB30" s="35"/>
      <c r="AC30" s="38"/>
      <c r="AD30" s="38"/>
      <c r="AE30" s="38"/>
      <c r="AF30" s="38"/>
      <c r="AG30" s="22"/>
      <c r="AH30" s="22"/>
      <c r="AI30" s="22"/>
      <c r="AJ30" s="22"/>
      <c r="AK30" s="43"/>
      <c r="AL30" s="43"/>
      <c r="AM30" s="43"/>
      <c r="AN30" s="43"/>
      <c r="AO30" s="44"/>
      <c r="AP30" s="44"/>
      <c r="AQ30" s="44"/>
      <c r="AR30" s="44"/>
      <c r="AS30" s="46"/>
      <c r="AT30" s="46"/>
      <c r="AU30" s="46"/>
      <c r="AV30" s="46"/>
      <c r="AW30" s="50"/>
      <c r="AX30" s="50"/>
      <c r="AY30" s="50"/>
      <c r="AZ30" s="50"/>
      <c r="BA30" s="54">
        <v>27</v>
      </c>
      <c r="BB30" s="54"/>
      <c r="BC30" s="54"/>
      <c r="BD30" s="64"/>
      <c r="BE30" s="64"/>
      <c r="BF30" s="64"/>
      <c r="BG30" s="57"/>
      <c r="BH30" s="57"/>
      <c r="BI30" s="57"/>
      <c r="BJ30" s="57"/>
      <c r="BK30" s="57"/>
      <c r="BL30" s="57"/>
      <c r="BM30" s="57"/>
      <c r="BN30" s="75"/>
      <c r="BO30" s="75"/>
      <c r="BP30" s="75"/>
      <c r="BQ30" s="75"/>
      <c r="BR30" s="78"/>
      <c r="BS30" s="78"/>
      <c r="BT30" s="78"/>
      <c r="BU30" s="61"/>
      <c r="BV30" s="61"/>
      <c r="BW30" s="61"/>
      <c r="BX30" s="61"/>
      <c r="BY30" s="71"/>
      <c r="BZ30" s="71"/>
      <c r="CA30" s="71"/>
      <c r="CB30" s="71"/>
      <c r="CC30" s="71"/>
      <c r="CD30" s="71"/>
      <c r="CE30" s="71"/>
      <c r="CF30" s="81"/>
      <c r="CG30" s="81"/>
      <c r="CH30" s="81"/>
      <c r="CI30" s="67"/>
      <c r="CJ30" s="67"/>
      <c r="CK30" s="67"/>
    </row>
    <row r="31" spans="1:89" s="9" customFormat="1" ht="20.25" customHeight="1" x14ac:dyDescent="0.2">
      <c r="A31" s="7" t="s">
        <v>11</v>
      </c>
      <c r="B31" s="10" t="s">
        <v>576</v>
      </c>
      <c r="C31" s="7" t="s">
        <v>673</v>
      </c>
      <c r="D31" s="7" t="s">
        <v>135</v>
      </c>
      <c r="E31" s="7" t="s">
        <v>23</v>
      </c>
      <c r="F31" s="7" t="s">
        <v>136</v>
      </c>
      <c r="G31" s="7" t="s">
        <v>704</v>
      </c>
      <c r="H31" s="7" t="s">
        <v>975</v>
      </c>
      <c r="I31" s="7" t="s">
        <v>976</v>
      </c>
      <c r="J31" s="7" t="s">
        <v>1375</v>
      </c>
      <c r="K31" s="7" t="s">
        <v>1371</v>
      </c>
      <c r="L31" s="7" t="s">
        <v>136</v>
      </c>
      <c r="M31" s="24">
        <v>53</v>
      </c>
      <c r="N31" s="24">
        <v>274</v>
      </c>
      <c r="O31" s="24"/>
      <c r="P31" s="24"/>
      <c r="Q31" s="30">
        <v>362</v>
      </c>
      <c r="R31" s="30">
        <v>53</v>
      </c>
      <c r="S31" s="30"/>
      <c r="T31" s="30"/>
      <c r="U31" s="85"/>
      <c r="V31" s="85"/>
      <c r="W31" s="85"/>
      <c r="X31" s="85"/>
      <c r="Y31" s="35"/>
      <c r="Z31" s="35"/>
      <c r="AA31" s="35"/>
      <c r="AB31" s="35"/>
      <c r="AC31" s="38"/>
      <c r="AD31" s="38"/>
      <c r="AE31" s="38"/>
      <c r="AF31" s="38"/>
      <c r="AG31" s="22"/>
      <c r="AH31" s="22"/>
      <c r="AI31" s="22"/>
      <c r="AJ31" s="22"/>
      <c r="AK31" s="43"/>
      <c r="AL31" s="43"/>
      <c r="AM31" s="43"/>
      <c r="AN31" s="43"/>
      <c r="AO31" s="44"/>
      <c r="AP31" s="44"/>
      <c r="AQ31" s="44"/>
      <c r="AR31" s="44"/>
      <c r="AS31" s="46"/>
      <c r="AT31" s="46"/>
      <c r="AU31" s="46"/>
      <c r="AV31" s="46"/>
      <c r="AW31" s="50"/>
      <c r="AX31" s="50">
        <v>2</v>
      </c>
      <c r="AY31" s="50"/>
      <c r="AZ31" s="50"/>
      <c r="BA31" s="54">
        <v>52</v>
      </c>
      <c r="BB31" s="54"/>
      <c r="BC31" s="54"/>
      <c r="BD31" s="64"/>
      <c r="BE31" s="64"/>
      <c r="BF31" s="64"/>
      <c r="BG31" s="57"/>
      <c r="BH31" s="57"/>
      <c r="BI31" s="57"/>
      <c r="BJ31" s="57"/>
      <c r="BK31" s="57"/>
      <c r="BL31" s="57"/>
      <c r="BM31" s="57"/>
      <c r="BN31" s="75"/>
      <c r="BO31" s="75"/>
      <c r="BP31" s="75"/>
      <c r="BQ31" s="75"/>
      <c r="BR31" s="78"/>
      <c r="BS31" s="78"/>
      <c r="BT31" s="78"/>
      <c r="BU31" s="61"/>
      <c r="BV31" s="61"/>
      <c r="BW31" s="61"/>
      <c r="BX31" s="61"/>
      <c r="BY31" s="71"/>
      <c r="BZ31" s="71"/>
      <c r="CA31" s="71"/>
      <c r="CB31" s="71"/>
      <c r="CC31" s="71"/>
      <c r="CD31" s="71"/>
      <c r="CE31" s="71"/>
      <c r="CF31" s="81"/>
      <c r="CG31" s="81"/>
      <c r="CH31" s="81"/>
      <c r="CI31" s="67"/>
      <c r="CJ31" s="67"/>
      <c r="CK31" s="67"/>
    </row>
    <row r="32" spans="1:89" s="9" customFormat="1" ht="20.25" customHeight="1" x14ac:dyDescent="0.2">
      <c r="A32" s="7" t="s">
        <v>11</v>
      </c>
      <c r="B32" s="10" t="s">
        <v>577</v>
      </c>
      <c r="C32" s="7" t="s">
        <v>673</v>
      </c>
      <c r="D32" s="7" t="s">
        <v>137</v>
      </c>
      <c r="E32" s="7" t="s">
        <v>23</v>
      </c>
      <c r="F32" s="7" t="s">
        <v>585</v>
      </c>
      <c r="G32" s="7" t="s">
        <v>705</v>
      </c>
      <c r="H32" s="7" t="s">
        <v>977</v>
      </c>
      <c r="I32" s="7" t="s">
        <v>978</v>
      </c>
      <c r="J32" s="7" t="s">
        <v>1375</v>
      </c>
      <c r="K32" s="7" t="s">
        <v>1371</v>
      </c>
      <c r="L32" s="7" t="s">
        <v>138</v>
      </c>
      <c r="M32" s="24"/>
      <c r="N32" s="24">
        <v>176</v>
      </c>
      <c r="O32" s="24"/>
      <c r="P32" s="24"/>
      <c r="Q32" s="30">
        <v>243</v>
      </c>
      <c r="R32" s="30"/>
      <c r="S32" s="30"/>
      <c r="T32" s="30"/>
      <c r="U32" s="85"/>
      <c r="V32" s="85"/>
      <c r="W32" s="85"/>
      <c r="X32" s="85"/>
      <c r="Y32" s="35"/>
      <c r="Z32" s="35"/>
      <c r="AA32" s="35"/>
      <c r="AB32" s="35"/>
      <c r="AC32" s="38"/>
      <c r="AD32" s="38"/>
      <c r="AE32" s="38"/>
      <c r="AF32" s="38"/>
      <c r="AG32" s="22"/>
      <c r="AH32" s="22"/>
      <c r="AI32" s="22"/>
      <c r="AJ32" s="22"/>
      <c r="AK32" s="43"/>
      <c r="AL32" s="43"/>
      <c r="AM32" s="43"/>
      <c r="AN32" s="43"/>
      <c r="AO32" s="44"/>
      <c r="AP32" s="44"/>
      <c r="AQ32" s="44"/>
      <c r="AR32" s="44"/>
      <c r="AS32" s="46"/>
      <c r="AT32" s="46"/>
      <c r="AU32" s="46"/>
      <c r="AV32" s="46"/>
      <c r="AW32" s="50"/>
      <c r="AX32" s="50"/>
      <c r="AY32" s="50"/>
      <c r="AZ32" s="50"/>
      <c r="BA32" s="54"/>
      <c r="BB32" s="54"/>
      <c r="BC32" s="54"/>
      <c r="BD32" s="64"/>
      <c r="BE32" s="64"/>
      <c r="BF32" s="64"/>
      <c r="BG32" s="57"/>
      <c r="BH32" s="57"/>
      <c r="BI32" s="57"/>
      <c r="BJ32" s="57"/>
      <c r="BK32" s="57"/>
      <c r="BL32" s="57"/>
      <c r="BM32" s="57"/>
      <c r="BN32" s="75"/>
      <c r="BO32" s="75"/>
      <c r="BP32" s="75"/>
      <c r="BQ32" s="75"/>
      <c r="BR32" s="78"/>
      <c r="BS32" s="78"/>
      <c r="BT32" s="78"/>
      <c r="BU32" s="61"/>
      <c r="BV32" s="61"/>
      <c r="BW32" s="61"/>
      <c r="BX32" s="61"/>
      <c r="BY32" s="71"/>
      <c r="BZ32" s="71"/>
      <c r="CA32" s="71"/>
      <c r="CB32" s="71"/>
      <c r="CC32" s="71"/>
      <c r="CD32" s="71"/>
      <c r="CE32" s="71"/>
      <c r="CF32" s="81"/>
      <c r="CG32" s="81"/>
      <c r="CH32" s="81"/>
      <c r="CI32" s="67"/>
      <c r="CJ32" s="67"/>
      <c r="CK32" s="67"/>
    </row>
    <row r="33" spans="1:89" s="9" customFormat="1" ht="20.25" customHeight="1" x14ac:dyDescent="0.2">
      <c r="A33" s="7" t="s">
        <v>11</v>
      </c>
      <c r="B33" s="10" t="s">
        <v>577</v>
      </c>
      <c r="C33" s="7" t="s">
        <v>673</v>
      </c>
      <c r="D33" s="7" t="s">
        <v>139</v>
      </c>
      <c r="E33" s="7" t="s">
        <v>23</v>
      </c>
      <c r="F33" s="7" t="s">
        <v>140</v>
      </c>
      <c r="G33" s="7" t="s">
        <v>706</v>
      </c>
      <c r="H33" s="7" t="s">
        <v>979</v>
      </c>
      <c r="I33" s="7" t="s">
        <v>980</v>
      </c>
      <c r="J33" s="7" t="s">
        <v>1375</v>
      </c>
      <c r="K33" s="7" t="s">
        <v>1371</v>
      </c>
      <c r="L33" s="7" t="s">
        <v>141</v>
      </c>
      <c r="M33" s="24">
        <v>88</v>
      </c>
      <c r="N33" s="24">
        <v>255</v>
      </c>
      <c r="O33" s="24"/>
      <c r="P33" s="24"/>
      <c r="Q33" s="30">
        <v>342</v>
      </c>
      <c r="R33" s="30">
        <v>88</v>
      </c>
      <c r="S33" s="30"/>
      <c r="T33" s="30"/>
      <c r="U33" s="85"/>
      <c r="V33" s="85"/>
      <c r="W33" s="85"/>
      <c r="X33" s="85"/>
      <c r="Y33" s="35"/>
      <c r="Z33" s="35"/>
      <c r="AA33" s="35"/>
      <c r="AB33" s="35"/>
      <c r="AC33" s="38"/>
      <c r="AD33" s="38"/>
      <c r="AE33" s="38"/>
      <c r="AF33" s="38"/>
      <c r="AG33" s="22"/>
      <c r="AH33" s="22"/>
      <c r="AI33" s="22"/>
      <c r="AJ33" s="22"/>
      <c r="AK33" s="43"/>
      <c r="AL33" s="43"/>
      <c r="AM33" s="43"/>
      <c r="AN33" s="43"/>
      <c r="AO33" s="44"/>
      <c r="AP33" s="44"/>
      <c r="AQ33" s="44"/>
      <c r="AR33" s="44"/>
      <c r="AS33" s="46"/>
      <c r="AT33" s="46"/>
      <c r="AU33" s="46"/>
      <c r="AV33" s="46"/>
      <c r="AW33" s="50"/>
      <c r="AX33" s="50">
        <v>4</v>
      </c>
      <c r="AY33" s="50"/>
      <c r="AZ33" s="50"/>
      <c r="BA33" s="54">
        <v>21</v>
      </c>
      <c r="BB33" s="54"/>
      <c r="BC33" s="54"/>
      <c r="BD33" s="64"/>
      <c r="BE33" s="64"/>
      <c r="BF33" s="64"/>
      <c r="BG33" s="57"/>
      <c r="BH33" s="57"/>
      <c r="BI33" s="57"/>
      <c r="BJ33" s="57"/>
      <c r="BK33" s="57"/>
      <c r="BL33" s="57"/>
      <c r="BM33" s="57"/>
      <c r="BN33" s="75"/>
      <c r="BO33" s="75"/>
      <c r="BP33" s="75"/>
      <c r="BQ33" s="75"/>
      <c r="BR33" s="78"/>
      <c r="BS33" s="78"/>
      <c r="BT33" s="78"/>
      <c r="BU33" s="61"/>
      <c r="BV33" s="61"/>
      <c r="BW33" s="61"/>
      <c r="BX33" s="61"/>
      <c r="BY33" s="71"/>
      <c r="BZ33" s="71"/>
      <c r="CA33" s="71"/>
      <c r="CB33" s="71"/>
      <c r="CC33" s="71"/>
      <c r="CD33" s="71"/>
      <c r="CE33" s="71"/>
      <c r="CF33" s="81"/>
      <c r="CG33" s="81"/>
      <c r="CH33" s="81"/>
      <c r="CI33" s="67"/>
      <c r="CJ33" s="67"/>
      <c r="CK33" s="67"/>
    </row>
    <row r="34" spans="1:89" s="9" customFormat="1" ht="20.25" customHeight="1" x14ac:dyDescent="0.2">
      <c r="A34" s="7" t="s">
        <v>11</v>
      </c>
      <c r="B34" s="10" t="s">
        <v>576</v>
      </c>
      <c r="C34" s="7" t="s">
        <v>673</v>
      </c>
      <c r="D34" s="7" t="s">
        <v>142</v>
      </c>
      <c r="E34" s="7" t="s">
        <v>23</v>
      </c>
      <c r="F34" s="7" t="s">
        <v>584</v>
      </c>
      <c r="G34" s="7" t="s">
        <v>707</v>
      </c>
      <c r="H34" s="7" t="s">
        <v>981</v>
      </c>
      <c r="I34" s="7" t="s">
        <v>982</v>
      </c>
      <c r="J34" s="7" t="s">
        <v>1375</v>
      </c>
      <c r="K34" s="7" t="s">
        <v>1371</v>
      </c>
      <c r="L34" s="7" t="s">
        <v>143</v>
      </c>
      <c r="M34" s="24"/>
      <c r="N34" s="24">
        <v>114</v>
      </c>
      <c r="O34" s="24"/>
      <c r="P34" s="24"/>
      <c r="Q34" s="30">
        <v>277</v>
      </c>
      <c r="R34" s="30"/>
      <c r="S34" s="30"/>
      <c r="T34" s="30"/>
      <c r="U34" s="85"/>
      <c r="V34" s="85"/>
      <c r="W34" s="85"/>
      <c r="X34" s="85"/>
      <c r="Y34" s="35"/>
      <c r="Z34" s="35"/>
      <c r="AA34" s="35"/>
      <c r="AB34" s="35"/>
      <c r="AC34" s="38"/>
      <c r="AD34" s="38">
        <v>89</v>
      </c>
      <c r="AE34" s="38"/>
      <c r="AF34" s="38"/>
      <c r="AG34" s="22"/>
      <c r="AH34" s="22"/>
      <c r="AI34" s="22"/>
      <c r="AJ34" s="22"/>
      <c r="AK34" s="43"/>
      <c r="AL34" s="43"/>
      <c r="AM34" s="43"/>
      <c r="AN34" s="43"/>
      <c r="AO34" s="44"/>
      <c r="AP34" s="44"/>
      <c r="AQ34" s="44"/>
      <c r="AR34" s="44"/>
      <c r="AS34" s="46"/>
      <c r="AT34" s="46"/>
      <c r="AU34" s="46"/>
      <c r="AV34" s="46"/>
      <c r="AW34" s="50"/>
      <c r="AX34" s="50"/>
      <c r="AY34" s="50"/>
      <c r="AZ34" s="50"/>
      <c r="BA34" s="54"/>
      <c r="BB34" s="54"/>
      <c r="BC34" s="54"/>
      <c r="BD34" s="64"/>
      <c r="BE34" s="64"/>
      <c r="BF34" s="64"/>
      <c r="BG34" s="57"/>
      <c r="BH34" s="57"/>
      <c r="BI34" s="57"/>
      <c r="BJ34" s="57"/>
      <c r="BK34" s="57"/>
      <c r="BL34" s="57"/>
      <c r="BM34" s="57"/>
      <c r="BN34" s="75"/>
      <c r="BO34" s="75"/>
      <c r="BP34" s="75"/>
      <c r="BQ34" s="75"/>
      <c r="BR34" s="78"/>
      <c r="BS34" s="78"/>
      <c r="BT34" s="78"/>
      <c r="BU34" s="61"/>
      <c r="BV34" s="61"/>
      <c r="BW34" s="61"/>
      <c r="BX34" s="61"/>
      <c r="BY34" s="71"/>
      <c r="BZ34" s="71"/>
      <c r="CA34" s="71"/>
      <c r="CB34" s="71"/>
      <c r="CC34" s="71"/>
      <c r="CD34" s="71"/>
      <c r="CE34" s="71"/>
      <c r="CF34" s="81"/>
      <c r="CG34" s="81"/>
      <c r="CH34" s="81"/>
      <c r="CI34" s="67"/>
      <c r="CJ34" s="67"/>
      <c r="CK34" s="67"/>
    </row>
    <row r="35" spans="1:89" s="9" customFormat="1" ht="20.25" customHeight="1" x14ac:dyDescent="0.2">
      <c r="A35" s="7" t="s">
        <v>11</v>
      </c>
      <c r="B35" s="10" t="s">
        <v>577</v>
      </c>
      <c r="C35" s="7" t="s">
        <v>673</v>
      </c>
      <c r="D35" s="7" t="s">
        <v>144</v>
      </c>
      <c r="E35" s="7" t="s">
        <v>23</v>
      </c>
      <c r="F35" s="7" t="s">
        <v>586</v>
      </c>
      <c r="G35" s="7" t="s">
        <v>1378</v>
      </c>
      <c r="H35" s="7" t="s">
        <v>983</v>
      </c>
      <c r="I35" s="7" t="s">
        <v>984</v>
      </c>
      <c r="J35" s="7" t="s">
        <v>1375</v>
      </c>
      <c r="K35" s="7" t="s">
        <v>1371</v>
      </c>
      <c r="L35" s="7" t="s">
        <v>1389</v>
      </c>
      <c r="M35" s="24">
        <v>86</v>
      </c>
      <c r="N35" s="24">
        <v>215</v>
      </c>
      <c r="O35" s="24"/>
      <c r="P35" s="24"/>
      <c r="Q35" s="30">
        <v>302</v>
      </c>
      <c r="R35" s="30">
        <v>86</v>
      </c>
      <c r="S35" s="30"/>
      <c r="T35" s="30"/>
      <c r="U35" s="85"/>
      <c r="V35" s="85"/>
      <c r="W35" s="85"/>
      <c r="X35" s="85"/>
      <c r="Y35" s="35"/>
      <c r="Z35" s="35"/>
      <c r="AA35" s="35"/>
      <c r="AB35" s="35"/>
      <c r="AC35" s="38"/>
      <c r="AD35" s="38"/>
      <c r="AE35" s="38"/>
      <c r="AF35" s="38"/>
      <c r="AG35" s="22"/>
      <c r="AH35" s="22"/>
      <c r="AI35" s="22"/>
      <c r="AJ35" s="22"/>
      <c r="AK35" s="43"/>
      <c r="AL35" s="43"/>
      <c r="AM35" s="43"/>
      <c r="AN35" s="43"/>
      <c r="AO35" s="44"/>
      <c r="AP35" s="44"/>
      <c r="AQ35" s="44"/>
      <c r="AR35" s="44"/>
      <c r="AS35" s="46"/>
      <c r="AT35" s="46"/>
      <c r="AU35" s="46"/>
      <c r="AV35" s="46"/>
      <c r="AW35" s="50"/>
      <c r="AX35" s="50">
        <v>7</v>
      </c>
      <c r="AY35" s="50"/>
      <c r="AZ35" s="50"/>
      <c r="BA35" s="54">
        <v>18</v>
      </c>
      <c r="BB35" s="54"/>
      <c r="BC35" s="54"/>
      <c r="BD35" s="64"/>
      <c r="BE35" s="64"/>
      <c r="BF35" s="64"/>
      <c r="BG35" s="57"/>
      <c r="BH35" s="57"/>
      <c r="BI35" s="57"/>
      <c r="BJ35" s="57"/>
      <c r="BK35" s="57"/>
      <c r="BL35" s="57"/>
      <c r="BM35" s="57"/>
      <c r="BN35" s="75"/>
      <c r="BO35" s="75"/>
      <c r="BP35" s="75"/>
      <c r="BQ35" s="75"/>
      <c r="BR35" s="78"/>
      <c r="BS35" s="78"/>
      <c r="BT35" s="78"/>
      <c r="BU35" s="61"/>
      <c r="BV35" s="61"/>
      <c r="BW35" s="61"/>
      <c r="BX35" s="61"/>
      <c r="BY35" s="71"/>
      <c r="BZ35" s="71"/>
      <c r="CA35" s="71"/>
      <c r="CB35" s="71"/>
      <c r="CC35" s="71"/>
      <c r="CD35" s="71"/>
      <c r="CE35" s="71"/>
      <c r="CF35" s="81"/>
      <c r="CG35" s="81"/>
      <c r="CH35" s="81"/>
      <c r="CI35" s="67"/>
      <c r="CJ35" s="67"/>
      <c r="CK35" s="67"/>
    </row>
    <row r="36" spans="1:89" s="9" customFormat="1" ht="20.25" customHeight="1" x14ac:dyDescent="0.2">
      <c r="A36" s="7" t="s">
        <v>11</v>
      </c>
      <c r="B36" s="10" t="s">
        <v>576</v>
      </c>
      <c r="C36" s="7" t="s">
        <v>673</v>
      </c>
      <c r="D36" s="7" t="s">
        <v>146</v>
      </c>
      <c r="E36" s="7" t="s">
        <v>23</v>
      </c>
      <c r="F36" s="7" t="s">
        <v>147</v>
      </c>
      <c r="G36" s="7" t="s">
        <v>708</v>
      </c>
      <c r="H36" s="7" t="s">
        <v>985</v>
      </c>
      <c r="I36" s="7" t="s">
        <v>986</v>
      </c>
      <c r="J36" s="7" t="s">
        <v>1375</v>
      </c>
      <c r="K36" s="7" t="s">
        <v>1371</v>
      </c>
      <c r="L36" s="7" t="s">
        <v>148</v>
      </c>
      <c r="M36" s="24">
        <v>117</v>
      </c>
      <c r="N36" s="24">
        <v>130</v>
      </c>
      <c r="O36" s="24"/>
      <c r="P36" s="24"/>
      <c r="Q36" s="30">
        <v>170</v>
      </c>
      <c r="R36" s="30">
        <v>117</v>
      </c>
      <c r="S36" s="30"/>
      <c r="T36" s="30"/>
      <c r="U36" s="85"/>
      <c r="V36" s="85"/>
      <c r="W36" s="85"/>
      <c r="X36" s="85"/>
      <c r="Y36" s="35"/>
      <c r="Z36" s="35"/>
      <c r="AA36" s="35"/>
      <c r="AB36" s="35"/>
      <c r="AC36" s="38"/>
      <c r="AD36" s="38"/>
      <c r="AE36" s="38"/>
      <c r="AF36" s="38"/>
      <c r="AG36" s="22"/>
      <c r="AH36" s="22"/>
      <c r="AI36" s="22"/>
      <c r="AJ36" s="22"/>
      <c r="AK36" s="43"/>
      <c r="AL36" s="43"/>
      <c r="AM36" s="43"/>
      <c r="AN36" s="43"/>
      <c r="AO36" s="44"/>
      <c r="AP36" s="44"/>
      <c r="AQ36" s="44"/>
      <c r="AR36" s="44"/>
      <c r="AS36" s="46"/>
      <c r="AT36" s="46"/>
      <c r="AU36" s="46"/>
      <c r="AV36" s="46"/>
      <c r="AW36" s="50"/>
      <c r="AX36" s="50"/>
      <c r="AY36" s="50"/>
      <c r="AZ36" s="50"/>
      <c r="BA36" s="54">
        <v>30</v>
      </c>
      <c r="BB36" s="54"/>
      <c r="BC36" s="54"/>
      <c r="BD36" s="64"/>
      <c r="BE36" s="64"/>
      <c r="BF36" s="64"/>
      <c r="BG36" s="57"/>
      <c r="BH36" s="57"/>
      <c r="BI36" s="57"/>
      <c r="BJ36" s="57"/>
      <c r="BK36" s="57"/>
      <c r="BL36" s="57"/>
      <c r="BM36" s="57"/>
      <c r="BN36" s="75"/>
      <c r="BO36" s="75"/>
      <c r="BP36" s="75"/>
      <c r="BQ36" s="75"/>
      <c r="BR36" s="78"/>
      <c r="BS36" s="78"/>
      <c r="BT36" s="78"/>
      <c r="BU36" s="61"/>
      <c r="BV36" s="61"/>
      <c r="BW36" s="61"/>
      <c r="BX36" s="61"/>
      <c r="BY36" s="71"/>
      <c r="BZ36" s="71"/>
      <c r="CA36" s="71"/>
      <c r="CB36" s="71"/>
      <c r="CC36" s="71"/>
      <c r="CD36" s="71"/>
      <c r="CE36" s="71"/>
      <c r="CF36" s="81"/>
      <c r="CG36" s="81"/>
      <c r="CH36" s="81"/>
      <c r="CI36" s="67"/>
      <c r="CJ36" s="67"/>
      <c r="CK36" s="67"/>
    </row>
    <row r="37" spans="1:89" s="9" customFormat="1" ht="20.25" customHeight="1" x14ac:dyDescent="0.2">
      <c r="A37" s="7" t="s">
        <v>149</v>
      </c>
      <c r="B37" s="10" t="s">
        <v>590</v>
      </c>
      <c r="C37" s="7" t="s">
        <v>673</v>
      </c>
      <c r="D37" s="7" t="s">
        <v>156</v>
      </c>
      <c r="E37" s="7" t="s">
        <v>23</v>
      </c>
      <c r="F37" s="7" t="s">
        <v>157</v>
      </c>
      <c r="G37" s="7" t="s">
        <v>709</v>
      </c>
      <c r="H37" s="7" t="s">
        <v>987</v>
      </c>
      <c r="I37" s="7" t="s">
        <v>988</v>
      </c>
      <c r="J37" s="7" t="s">
        <v>1375</v>
      </c>
      <c r="K37" s="7" t="s">
        <v>1371</v>
      </c>
      <c r="L37" s="7" t="s">
        <v>155</v>
      </c>
      <c r="M37" s="24"/>
      <c r="N37" s="24">
        <v>39</v>
      </c>
      <c r="O37" s="24"/>
      <c r="P37" s="24"/>
      <c r="Q37" s="30">
        <v>723</v>
      </c>
      <c r="R37" s="30"/>
      <c r="S37" s="30"/>
      <c r="T37" s="30"/>
      <c r="U37" s="85"/>
      <c r="V37" s="85"/>
      <c r="W37" s="85"/>
      <c r="X37" s="85"/>
      <c r="Y37" s="35"/>
      <c r="Z37" s="35"/>
      <c r="AA37" s="35"/>
      <c r="AB37" s="35"/>
      <c r="AC37" s="38"/>
      <c r="AD37" s="38">
        <v>461</v>
      </c>
      <c r="AE37" s="38"/>
      <c r="AF37" s="38"/>
      <c r="AG37" s="22"/>
      <c r="AH37" s="22"/>
      <c r="AI37" s="22"/>
      <c r="AJ37" s="22"/>
      <c r="AK37" s="43"/>
      <c r="AL37" s="43"/>
      <c r="AM37" s="43"/>
      <c r="AN37" s="43"/>
      <c r="AO37" s="44"/>
      <c r="AP37" s="44"/>
      <c r="AQ37" s="44"/>
      <c r="AR37" s="44"/>
      <c r="AS37" s="46"/>
      <c r="AT37" s="46"/>
      <c r="AU37" s="46"/>
      <c r="AV37" s="46"/>
      <c r="AW37" s="50"/>
      <c r="AX37" s="50"/>
      <c r="AY37" s="50"/>
      <c r="AZ37" s="50"/>
      <c r="BA37" s="54"/>
      <c r="BB37" s="54"/>
      <c r="BC37" s="54"/>
      <c r="BD37" s="64"/>
      <c r="BE37" s="64"/>
      <c r="BF37" s="64"/>
      <c r="BG37" s="57"/>
      <c r="BH37" s="57"/>
      <c r="BI37" s="57"/>
      <c r="BJ37" s="57"/>
      <c r="BK37" s="57"/>
      <c r="BL37" s="57"/>
      <c r="BM37" s="57"/>
      <c r="BN37" s="75"/>
      <c r="BO37" s="75"/>
      <c r="BP37" s="75"/>
      <c r="BQ37" s="75"/>
      <c r="BR37" s="78"/>
      <c r="BS37" s="78"/>
      <c r="BT37" s="78"/>
      <c r="BU37" s="61"/>
      <c r="BV37" s="61"/>
      <c r="BW37" s="61"/>
      <c r="BX37" s="61"/>
      <c r="BY37" s="71"/>
      <c r="BZ37" s="71"/>
      <c r="CA37" s="71"/>
      <c r="CB37" s="71"/>
      <c r="CC37" s="71"/>
      <c r="CD37" s="71"/>
      <c r="CE37" s="71"/>
      <c r="CF37" s="81"/>
      <c r="CG37" s="81"/>
      <c r="CH37" s="81"/>
      <c r="CI37" s="67"/>
      <c r="CJ37" s="67"/>
      <c r="CK37" s="67"/>
    </row>
    <row r="38" spans="1:89" s="9" customFormat="1" ht="20.25" customHeight="1" x14ac:dyDescent="0.2">
      <c r="A38" s="7" t="s">
        <v>149</v>
      </c>
      <c r="B38" s="10" t="s">
        <v>590</v>
      </c>
      <c r="C38" s="7" t="s">
        <v>673</v>
      </c>
      <c r="D38" s="7" t="s">
        <v>158</v>
      </c>
      <c r="E38" s="7" t="s">
        <v>23</v>
      </c>
      <c r="F38" s="7" t="s">
        <v>159</v>
      </c>
      <c r="G38" s="7" t="s">
        <v>710</v>
      </c>
      <c r="H38" s="7" t="s">
        <v>989</v>
      </c>
      <c r="I38" s="7" t="s">
        <v>990</v>
      </c>
      <c r="J38" s="7" t="s">
        <v>1375</v>
      </c>
      <c r="K38" s="7" t="s">
        <v>1371</v>
      </c>
      <c r="L38" s="7" t="s">
        <v>160</v>
      </c>
      <c r="M38" s="24">
        <v>74</v>
      </c>
      <c r="N38" s="24">
        <v>73</v>
      </c>
      <c r="O38" s="24"/>
      <c r="P38" s="24"/>
      <c r="Q38" s="30">
        <v>431</v>
      </c>
      <c r="R38" s="30">
        <v>74</v>
      </c>
      <c r="S38" s="30"/>
      <c r="T38" s="30"/>
      <c r="U38" s="85"/>
      <c r="V38" s="85"/>
      <c r="W38" s="85"/>
      <c r="X38" s="85"/>
      <c r="Y38" s="35"/>
      <c r="Z38" s="35"/>
      <c r="AA38" s="35"/>
      <c r="AB38" s="35"/>
      <c r="AC38" s="38"/>
      <c r="AD38" s="38">
        <v>241</v>
      </c>
      <c r="AE38" s="38"/>
      <c r="AF38" s="38"/>
      <c r="AG38" s="22"/>
      <c r="AH38" s="22"/>
      <c r="AI38" s="22"/>
      <c r="AJ38" s="22"/>
      <c r="AK38" s="43"/>
      <c r="AL38" s="43"/>
      <c r="AM38" s="43"/>
      <c r="AN38" s="43"/>
      <c r="AO38" s="44"/>
      <c r="AP38" s="44"/>
      <c r="AQ38" s="44"/>
      <c r="AR38" s="44"/>
      <c r="AS38" s="46"/>
      <c r="AT38" s="46"/>
      <c r="AU38" s="46"/>
      <c r="AV38" s="46"/>
      <c r="AW38" s="50"/>
      <c r="AX38" s="50"/>
      <c r="AY38" s="50"/>
      <c r="AZ38" s="50"/>
      <c r="BA38" s="54">
        <v>28</v>
      </c>
      <c r="BB38" s="54"/>
      <c r="BC38" s="54"/>
      <c r="BD38" s="64"/>
      <c r="BE38" s="64"/>
      <c r="BF38" s="64"/>
      <c r="BG38" s="57"/>
      <c r="BH38" s="57"/>
      <c r="BI38" s="57"/>
      <c r="BJ38" s="57"/>
      <c r="BK38" s="57"/>
      <c r="BL38" s="57"/>
      <c r="BM38" s="57"/>
      <c r="BN38" s="75"/>
      <c r="BO38" s="75"/>
      <c r="BP38" s="75"/>
      <c r="BQ38" s="75"/>
      <c r="BR38" s="78"/>
      <c r="BS38" s="78"/>
      <c r="BT38" s="78"/>
      <c r="BU38" s="61"/>
      <c r="BV38" s="61"/>
      <c r="BW38" s="61"/>
      <c r="BX38" s="61"/>
      <c r="BY38" s="71"/>
      <c r="BZ38" s="71"/>
      <c r="CA38" s="71"/>
      <c r="CB38" s="71"/>
      <c r="CC38" s="71"/>
      <c r="CD38" s="71"/>
      <c r="CE38" s="71"/>
      <c r="CF38" s="81"/>
      <c r="CG38" s="81"/>
      <c r="CH38" s="81"/>
      <c r="CI38" s="67"/>
      <c r="CJ38" s="67"/>
      <c r="CK38" s="67"/>
    </row>
    <row r="39" spans="1:89" s="9" customFormat="1" ht="20.25" customHeight="1" x14ac:dyDescent="0.2">
      <c r="A39" s="7" t="s">
        <v>149</v>
      </c>
      <c r="B39" s="10" t="s">
        <v>590</v>
      </c>
      <c r="C39" s="7" t="s">
        <v>673</v>
      </c>
      <c r="D39" s="7" t="s">
        <v>161</v>
      </c>
      <c r="E39" s="7" t="s">
        <v>23</v>
      </c>
      <c r="F39" s="7" t="s">
        <v>162</v>
      </c>
      <c r="G39" s="7" t="s">
        <v>711</v>
      </c>
      <c r="H39" s="7" t="s">
        <v>991</v>
      </c>
      <c r="I39" s="7" t="s">
        <v>992</v>
      </c>
      <c r="J39" s="7" t="s">
        <v>1375</v>
      </c>
      <c r="K39" s="7" t="s">
        <v>1371</v>
      </c>
      <c r="L39" s="7" t="s">
        <v>163</v>
      </c>
      <c r="M39" s="24">
        <v>58</v>
      </c>
      <c r="N39" s="24">
        <v>96</v>
      </c>
      <c r="O39" s="24"/>
      <c r="P39" s="24"/>
      <c r="Q39" s="30">
        <v>131</v>
      </c>
      <c r="R39" s="30">
        <v>58</v>
      </c>
      <c r="S39" s="30"/>
      <c r="T39" s="30"/>
      <c r="U39" s="85"/>
      <c r="V39" s="85"/>
      <c r="W39" s="85"/>
      <c r="X39" s="85"/>
      <c r="Y39" s="35"/>
      <c r="Z39" s="35"/>
      <c r="AA39" s="35"/>
      <c r="AB39" s="35"/>
      <c r="AC39" s="38"/>
      <c r="AD39" s="38"/>
      <c r="AE39" s="38"/>
      <c r="AF39" s="38"/>
      <c r="AG39" s="22"/>
      <c r="AH39" s="22"/>
      <c r="AI39" s="22"/>
      <c r="AJ39" s="22"/>
      <c r="AK39" s="43"/>
      <c r="AL39" s="43"/>
      <c r="AM39" s="43"/>
      <c r="AN39" s="43"/>
      <c r="AO39" s="44"/>
      <c r="AP39" s="44"/>
      <c r="AQ39" s="44"/>
      <c r="AR39" s="44"/>
      <c r="AS39" s="46"/>
      <c r="AT39" s="46"/>
      <c r="AU39" s="46"/>
      <c r="AV39" s="46"/>
      <c r="AW39" s="50"/>
      <c r="AX39" s="50">
        <v>6</v>
      </c>
      <c r="AY39" s="50"/>
      <c r="AZ39" s="50"/>
      <c r="BA39" s="54">
        <v>18</v>
      </c>
      <c r="BB39" s="54"/>
      <c r="BC39" s="54"/>
      <c r="BD39" s="64"/>
      <c r="BE39" s="64"/>
      <c r="BF39" s="64"/>
      <c r="BG39" s="57"/>
      <c r="BH39" s="57"/>
      <c r="BI39" s="57"/>
      <c r="BJ39" s="57"/>
      <c r="BK39" s="57"/>
      <c r="BL39" s="57"/>
      <c r="BM39" s="57"/>
      <c r="BN39" s="75"/>
      <c r="BO39" s="75"/>
      <c r="BP39" s="75"/>
      <c r="BQ39" s="75"/>
      <c r="BR39" s="78"/>
      <c r="BS39" s="78"/>
      <c r="BT39" s="78"/>
      <c r="BU39" s="61"/>
      <c r="BV39" s="61"/>
      <c r="BW39" s="61"/>
      <c r="BX39" s="61"/>
      <c r="BY39" s="71"/>
      <c r="BZ39" s="71"/>
      <c r="CA39" s="71"/>
      <c r="CB39" s="71"/>
      <c r="CC39" s="71"/>
      <c r="CD39" s="71"/>
      <c r="CE39" s="71"/>
      <c r="CF39" s="81"/>
      <c r="CG39" s="81"/>
      <c r="CH39" s="81"/>
      <c r="CI39" s="67"/>
      <c r="CJ39" s="67"/>
      <c r="CK39" s="67"/>
    </row>
    <row r="40" spans="1:89" s="9" customFormat="1" ht="20.25" customHeight="1" x14ac:dyDescent="0.2">
      <c r="A40" s="7" t="s">
        <v>149</v>
      </c>
      <c r="B40" s="10" t="s">
        <v>590</v>
      </c>
      <c r="C40" s="7" t="s">
        <v>673</v>
      </c>
      <c r="D40" s="7" t="s">
        <v>164</v>
      </c>
      <c r="E40" s="7" t="s">
        <v>23</v>
      </c>
      <c r="F40" s="7" t="s">
        <v>165</v>
      </c>
      <c r="G40" s="7" t="s">
        <v>712</v>
      </c>
      <c r="H40" s="7" t="s">
        <v>993</v>
      </c>
      <c r="I40" s="7" t="s">
        <v>994</v>
      </c>
      <c r="J40" s="7" t="s">
        <v>1375</v>
      </c>
      <c r="K40" s="7" t="s">
        <v>1371</v>
      </c>
      <c r="L40" s="7" t="s">
        <v>166</v>
      </c>
      <c r="M40" s="24"/>
      <c r="N40" s="24">
        <v>24</v>
      </c>
      <c r="O40" s="24"/>
      <c r="P40" s="24"/>
      <c r="Q40" s="30">
        <v>528</v>
      </c>
      <c r="R40" s="30">
        <v>24</v>
      </c>
      <c r="S40" s="30"/>
      <c r="T40" s="30"/>
      <c r="U40" s="85">
        <v>24</v>
      </c>
      <c r="V40" s="85">
        <v>52</v>
      </c>
      <c r="W40" s="85"/>
      <c r="X40" s="85"/>
      <c r="Y40" s="35"/>
      <c r="Z40" s="35"/>
      <c r="AA40" s="35"/>
      <c r="AB40" s="35"/>
      <c r="AC40" s="38"/>
      <c r="AD40" s="38">
        <v>330</v>
      </c>
      <c r="AE40" s="38"/>
      <c r="AF40" s="38"/>
      <c r="AG40" s="22"/>
      <c r="AH40" s="22"/>
      <c r="AI40" s="22"/>
      <c r="AJ40" s="22"/>
      <c r="AK40" s="43"/>
      <c r="AL40" s="43"/>
      <c r="AM40" s="43"/>
      <c r="AN40" s="43"/>
      <c r="AO40" s="44"/>
      <c r="AP40" s="44"/>
      <c r="AQ40" s="44"/>
      <c r="AR40" s="44"/>
      <c r="AS40" s="46"/>
      <c r="AT40" s="46"/>
      <c r="AU40" s="46"/>
      <c r="AV40" s="46"/>
      <c r="AW40" s="50"/>
      <c r="AX40" s="50"/>
      <c r="AY40" s="50"/>
      <c r="AZ40" s="50"/>
      <c r="BA40" s="54"/>
      <c r="BB40" s="54">
        <v>24</v>
      </c>
      <c r="BC40" s="54"/>
      <c r="BD40" s="64"/>
      <c r="BE40" s="64"/>
      <c r="BF40" s="64"/>
      <c r="BG40" s="57"/>
      <c r="BH40" s="57"/>
      <c r="BI40" s="57"/>
      <c r="BJ40" s="57"/>
      <c r="BK40" s="57"/>
      <c r="BL40" s="57"/>
      <c r="BM40" s="57"/>
      <c r="BN40" s="75"/>
      <c r="BO40" s="75"/>
      <c r="BP40" s="75"/>
      <c r="BQ40" s="75"/>
      <c r="BR40" s="78"/>
      <c r="BS40" s="78"/>
      <c r="BT40" s="78"/>
      <c r="BU40" s="61"/>
      <c r="BV40" s="61"/>
      <c r="BW40" s="61"/>
      <c r="BX40" s="61"/>
      <c r="BY40" s="71"/>
      <c r="BZ40" s="71"/>
      <c r="CA40" s="71"/>
      <c r="CB40" s="71"/>
      <c r="CC40" s="71"/>
      <c r="CD40" s="71"/>
      <c r="CE40" s="71"/>
      <c r="CF40" s="81"/>
      <c r="CG40" s="81"/>
      <c r="CH40" s="81"/>
      <c r="CI40" s="67"/>
      <c r="CJ40" s="67"/>
      <c r="CK40" s="67"/>
    </row>
    <row r="41" spans="1:89" s="9" customFormat="1" ht="20.25" customHeight="1" x14ac:dyDescent="0.2">
      <c r="A41" s="7" t="s">
        <v>149</v>
      </c>
      <c r="B41" s="10" t="s">
        <v>590</v>
      </c>
      <c r="C41" s="7" t="s">
        <v>673</v>
      </c>
      <c r="D41" s="7" t="s">
        <v>167</v>
      </c>
      <c r="E41" s="7" t="s">
        <v>23</v>
      </c>
      <c r="F41" s="7" t="s">
        <v>168</v>
      </c>
      <c r="G41" s="7" t="s">
        <v>713</v>
      </c>
      <c r="H41" s="7" t="s">
        <v>995</v>
      </c>
      <c r="I41" s="7" t="s">
        <v>996</v>
      </c>
      <c r="J41" s="7" t="s">
        <v>1375</v>
      </c>
      <c r="K41" s="7" t="s">
        <v>1371</v>
      </c>
      <c r="L41" s="7" t="s">
        <v>169</v>
      </c>
      <c r="M41" s="24"/>
      <c r="N41" s="24">
        <v>183</v>
      </c>
      <c r="O41" s="24"/>
      <c r="P41" s="24"/>
      <c r="Q41" s="30">
        <v>260</v>
      </c>
      <c r="R41" s="30"/>
      <c r="S41" s="30"/>
      <c r="T41" s="30"/>
      <c r="U41" s="85"/>
      <c r="V41" s="85"/>
      <c r="W41" s="85"/>
      <c r="X41" s="85"/>
      <c r="Y41" s="35"/>
      <c r="Z41" s="35"/>
      <c r="AA41" s="35"/>
      <c r="AB41" s="35"/>
      <c r="AC41" s="38"/>
      <c r="AD41" s="38"/>
      <c r="AE41" s="38"/>
      <c r="AF41" s="38"/>
      <c r="AG41" s="22"/>
      <c r="AH41" s="22"/>
      <c r="AI41" s="22"/>
      <c r="AJ41" s="22"/>
      <c r="AK41" s="43"/>
      <c r="AL41" s="43"/>
      <c r="AM41" s="43"/>
      <c r="AN41" s="43"/>
      <c r="AO41" s="44"/>
      <c r="AP41" s="44"/>
      <c r="AQ41" s="44"/>
      <c r="AR41" s="44"/>
      <c r="AS41" s="46"/>
      <c r="AT41" s="46"/>
      <c r="AU41" s="46"/>
      <c r="AV41" s="46"/>
      <c r="AW41" s="50"/>
      <c r="AX41" s="50"/>
      <c r="AY41" s="50"/>
      <c r="AZ41" s="50"/>
      <c r="BA41" s="54"/>
      <c r="BB41" s="54"/>
      <c r="BC41" s="54"/>
      <c r="BD41" s="64"/>
      <c r="BE41" s="64"/>
      <c r="BF41" s="64"/>
      <c r="BG41" s="57"/>
      <c r="BH41" s="57"/>
      <c r="BI41" s="57"/>
      <c r="BJ41" s="57"/>
      <c r="BK41" s="57"/>
      <c r="BL41" s="57"/>
      <c r="BM41" s="57"/>
      <c r="BN41" s="75"/>
      <c r="BO41" s="75"/>
      <c r="BP41" s="75"/>
      <c r="BQ41" s="75"/>
      <c r="BR41" s="78"/>
      <c r="BS41" s="78"/>
      <c r="BT41" s="78"/>
      <c r="BU41" s="61"/>
      <c r="BV41" s="61"/>
      <c r="BW41" s="61"/>
      <c r="BX41" s="61"/>
      <c r="BY41" s="71"/>
      <c r="BZ41" s="71"/>
      <c r="CA41" s="71"/>
      <c r="CB41" s="71"/>
      <c r="CC41" s="71"/>
      <c r="CD41" s="71"/>
      <c r="CE41" s="71"/>
      <c r="CF41" s="81"/>
      <c r="CG41" s="81"/>
      <c r="CH41" s="81"/>
      <c r="CI41" s="67"/>
      <c r="CJ41" s="67"/>
      <c r="CK41" s="67"/>
    </row>
    <row r="42" spans="1:89" s="9" customFormat="1" ht="20.25" customHeight="1" x14ac:dyDescent="0.2">
      <c r="A42" s="7" t="s">
        <v>149</v>
      </c>
      <c r="B42" s="10" t="s">
        <v>589</v>
      </c>
      <c r="C42" s="7" t="s">
        <v>673</v>
      </c>
      <c r="D42" s="7" t="s">
        <v>170</v>
      </c>
      <c r="E42" s="7" t="s">
        <v>23</v>
      </c>
      <c r="F42" s="7" t="s">
        <v>50</v>
      </c>
      <c r="G42" s="7" t="s">
        <v>714</v>
      </c>
      <c r="H42" s="7" t="s">
        <v>997</v>
      </c>
      <c r="I42" s="7" t="s">
        <v>998</v>
      </c>
      <c r="J42" s="7" t="s">
        <v>1375</v>
      </c>
      <c r="K42" s="7" t="s">
        <v>1371</v>
      </c>
      <c r="L42" s="7" t="s">
        <v>171</v>
      </c>
      <c r="M42" s="24">
        <v>41</v>
      </c>
      <c r="N42" s="24">
        <v>206</v>
      </c>
      <c r="O42" s="24"/>
      <c r="P42" s="24"/>
      <c r="Q42" s="30">
        <v>288</v>
      </c>
      <c r="R42" s="30">
        <v>41</v>
      </c>
      <c r="S42" s="30"/>
      <c r="T42" s="30"/>
      <c r="U42" s="85"/>
      <c r="V42" s="85"/>
      <c r="W42" s="85"/>
      <c r="X42" s="85"/>
      <c r="Y42" s="35"/>
      <c r="Z42" s="35"/>
      <c r="AA42" s="35"/>
      <c r="AB42" s="35"/>
      <c r="AC42" s="38"/>
      <c r="AD42" s="38"/>
      <c r="AE42" s="38"/>
      <c r="AF42" s="38"/>
      <c r="AG42" s="22"/>
      <c r="AH42" s="22"/>
      <c r="AI42" s="22"/>
      <c r="AJ42" s="22"/>
      <c r="AK42" s="43"/>
      <c r="AL42" s="43"/>
      <c r="AM42" s="43"/>
      <c r="AN42" s="43"/>
      <c r="AO42" s="44"/>
      <c r="AP42" s="44"/>
      <c r="AQ42" s="44"/>
      <c r="AR42" s="44"/>
      <c r="AS42" s="46"/>
      <c r="AT42" s="46"/>
      <c r="AU42" s="46"/>
      <c r="AV42" s="46"/>
      <c r="AW42" s="50"/>
      <c r="AX42" s="50"/>
      <c r="AY42" s="50"/>
      <c r="AZ42" s="50"/>
      <c r="BA42" s="54"/>
      <c r="BB42" s="54"/>
      <c r="BC42" s="54"/>
      <c r="BD42" s="64"/>
      <c r="BE42" s="64"/>
      <c r="BF42" s="64"/>
      <c r="BG42" s="57"/>
      <c r="BH42" s="57"/>
      <c r="BI42" s="57"/>
      <c r="BJ42" s="57"/>
      <c r="BK42" s="57"/>
      <c r="BL42" s="57"/>
      <c r="BM42" s="57"/>
      <c r="BN42" s="75"/>
      <c r="BO42" s="75"/>
      <c r="BP42" s="75"/>
      <c r="BQ42" s="75"/>
      <c r="BR42" s="78"/>
      <c r="BS42" s="78"/>
      <c r="BT42" s="78"/>
      <c r="BU42" s="61"/>
      <c r="BV42" s="61"/>
      <c r="BW42" s="61"/>
      <c r="BX42" s="61"/>
      <c r="BY42" s="71"/>
      <c r="BZ42" s="71"/>
      <c r="CA42" s="71"/>
      <c r="CB42" s="71"/>
      <c r="CC42" s="71"/>
      <c r="CD42" s="71"/>
      <c r="CE42" s="71"/>
      <c r="CF42" s="81"/>
      <c r="CG42" s="81"/>
      <c r="CH42" s="81"/>
      <c r="CI42" s="67"/>
      <c r="CJ42" s="67"/>
      <c r="CK42" s="67"/>
    </row>
    <row r="43" spans="1:89" s="9" customFormat="1" ht="20.25" customHeight="1" x14ac:dyDescent="0.2">
      <c r="A43" s="7" t="s">
        <v>149</v>
      </c>
      <c r="B43" s="10" t="s">
        <v>590</v>
      </c>
      <c r="C43" s="7" t="s">
        <v>673</v>
      </c>
      <c r="D43" s="7" t="s">
        <v>172</v>
      </c>
      <c r="E43" s="7" t="s">
        <v>23</v>
      </c>
      <c r="F43" s="7" t="s">
        <v>173</v>
      </c>
      <c r="G43" s="7" t="s">
        <v>715</v>
      </c>
      <c r="H43" s="7" t="s">
        <v>999</v>
      </c>
      <c r="I43" s="7" t="s">
        <v>1000</v>
      </c>
      <c r="J43" s="7" t="s">
        <v>1375</v>
      </c>
      <c r="K43" s="7" t="s">
        <v>1371</v>
      </c>
      <c r="L43" s="7" t="s">
        <v>174</v>
      </c>
      <c r="M43" s="24"/>
      <c r="N43" s="24">
        <v>77</v>
      </c>
      <c r="O43" s="24"/>
      <c r="P43" s="24"/>
      <c r="Q43" s="30">
        <v>311</v>
      </c>
      <c r="R43" s="30"/>
      <c r="S43" s="30"/>
      <c r="T43" s="30"/>
      <c r="U43" s="85"/>
      <c r="V43" s="85"/>
      <c r="W43" s="85"/>
      <c r="X43" s="85"/>
      <c r="Y43" s="35"/>
      <c r="Z43" s="35"/>
      <c r="AA43" s="35"/>
      <c r="AB43" s="35"/>
      <c r="AC43" s="38"/>
      <c r="AD43" s="38">
        <v>149</v>
      </c>
      <c r="AE43" s="38"/>
      <c r="AF43" s="38"/>
      <c r="AG43" s="22"/>
      <c r="AH43" s="22"/>
      <c r="AI43" s="22"/>
      <c r="AJ43" s="22"/>
      <c r="AK43" s="43"/>
      <c r="AL43" s="43"/>
      <c r="AM43" s="43"/>
      <c r="AN43" s="43"/>
      <c r="AO43" s="44"/>
      <c r="AP43" s="44"/>
      <c r="AQ43" s="44"/>
      <c r="AR43" s="44"/>
      <c r="AS43" s="46"/>
      <c r="AT43" s="46"/>
      <c r="AU43" s="46"/>
      <c r="AV43" s="46"/>
      <c r="AW43" s="50"/>
      <c r="AX43" s="50"/>
      <c r="AY43" s="50"/>
      <c r="AZ43" s="50"/>
      <c r="BA43" s="54"/>
      <c r="BB43" s="54"/>
      <c r="BC43" s="54"/>
      <c r="BD43" s="64"/>
      <c r="BE43" s="64"/>
      <c r="BF43" s="64"/>
      <c r="BG43" s="57"/>
      <c r="BH43" s="57"/>
      <c r="BI43" s="57"/>
      <c r="BJ43" s="57"/>
      <c r="BK43" s="57"/>
      <c r="BL43" s="57"/>
      <c r="BM43" s="57"/>
      <c r="BN43" s="75"/>
      <c r="BO43" s="75"/>
      <c r="BP43" s="75"/>
      <c r="BQ43" s="75"/>
      <c r="BR43" s="78"/>
      <c r="BS43" s="78"/>
      <c r="BT43" s="78"/>
      <c r="BU43" s="61"/>
      <c r="BV43" s="61"/>
      <c r="BW43" s="61"/>
      <c r="BX43" s="61"/>
      <c r="BY43" s="71"/>
      <c r="BZ43" s="71"/>
      <c r="CA43" s="71"/>
      <c r="CB43" s="71"/>
      <c r="CC43" s="71"/>
      <c r="CD43" s="71"/>
      <c r="CE43" s="71"/>
      <c r="CF43" s="81"/>
      <c r="CG43" s="81"/>
      <c r="CH43" s="81"/>
      <c r="CI43" s="67"/>
      <c r="CJ43" s="67"/>
      <c r="CK43" s="67"/>
    </row>
    <row r="44" spans="1:89" s="9" customFormat="1" ht="20.25" customHeight="1" x14ac:dyDescent="0.2">
      <c r="A44" s="7" t="s">
        <v>149</v>
      </c>
      <c r="B44" s="10" t="s">
        <v>590</v>
      </c>
      <c r="C44" s="7" t="s">
        <v>673</v>
      </c>
      <c r="D44" s="7" t="s">
        <v>180</v>
      </c>
      <c r="E44" s="7" t="s">
        <v>23</v>
      </c>
      <c r="F44" s="7" t="s">
        <v>181</v>
      </c>
      <c r="G44" s="7" t="s">
        <v>716</v>
      </c>
      <c r="H44" s="7" t="s">
        <v>1001</v>
      </c>
      <c r="I44" s="7" t="s">
        <v>1002</v>
      </c>
      <c r="J44" s="7" t="s">
        <v>1375</v>
      </c>
      <c r="K44" s="7" t="s">
        <v>1371</v>
      </c>
      <c r="L44" s="7" t="s">
        <v>182</v>
      </c>
      <c r="M44" s="24">
        <v>34</v>
      </c>
      <c r="N44" s="24">
        <v>46</v>
      </c>
      <c r="O44" s="24"/>
      <c r="P44" s="24"/>
      <c r="Q44" s="30">
        <v>497</v>
      </c>
      <c r="R44" s="30">
        <v>34</v>
      </c>
      <c r="S44" s="30"/>
      <c r="T44" s="30"/>
      <c r="U44" s="85"/>
      <c r="V44" s="85"/>
      <c r="W44" s="85"/>
      <c r="X44" s="85"/>
      <c r="Y44" s="35"/>
      <c r="Z44" s="35"/>
      <c r="AA44" s="35"/>
      <c r="AB44" s="35"/>
      <c r="AC44" s="38"/>
      <c r="AD44" s="38">
        <v>283</v>
      </c>
      <c r="AE44" s="38"/>
      <c r="AF44" s="38"/>
      <c r="AG44" s="22"/>
      <c r="AH44" s="22"/>
      <c r="AI44" s="22"/>
      <c r="AJ44" s="22"/>
      <c r="AK44" s="43"/>
      <c r="AL44" s="43"/>
      <c r="AM44" s="43"/>
      <c r="AN44" s="43"/>
      <c r="AO44" s="44"/>
      <c r="AP44" s="44"/>
      <c r="AQ44" s="44"/>
      <c r="AR44" s="44"/>
      <c r="AS44" s="46"/>
      <c r="AT44" s="46"/>
      <c r="AU44" s="46"/>
      <c r="AV44" s="46"/>
      <c r="AW44" s="50"/>
      <c r="AX44" s="50"/>
      <c r="AY44" s="50"/>
      <c r="AZ44" s="50"/>
      <c r="BA44" s="54"/>
      <c r="BB44" s="54"/>
      <c r="BC44" s="54"/>
      <c r="BD44" s="64"/>
      <c r="BE44" s="64"/>
      <c r="BF44" s="64"/>
      <c r="BG44" s="57"/>
      <c r="BH44" s="57"/>
      <c r="BI44" s="57"/>
      <c r="BJ44" s="57"/>
      <c r="BK44" s="57"/>
      <c r="BL44" s="57"/>
      <c r="BM44" s="57"/>
      <c r="BN44" s="75"/>
      <c r="BO44" s="75"/>
      <c r="BP44" s="75"/>
      <c r="BQ44" s="75"/>
      <c r="BR44" s="78"/>
      <c r="BS44" s="78"/>
      <c r="BT44" s="78"/>
      <c r="BU44" s="61"/>
      <c r="BV44" s="61"/>
      <c r="BW44" s="61"/>
      <c r="BX44" s="61"/>
      <c r="BY44" s="71"/>
      <c r="BZ44" s="71"/>
      <c r="CA44" s="71"/>
      <c r="CB44" s="71"/>
      <c r="CC44" s="71"/>
      <c r="CD44" s="71"/>
      <c r="CE44" s="71"/>
      <c r="CF44" s="81"/>
      <c r="CG44" s="81"/>
      <c r="CH44" s="81"/>
      <c r="CI44" s="67"/>
      <c r="CJ44" s="67"/>
      <c r="CK44" s="67"/>
    </row>
    <row r="45" spans="1:89" s="9" customFormat="1" ht="20.25" customHeight="1" x14ac:dyDescent="0.2">
      <c r="A45" s="7" t="s">
        <v>149</v>
      </c>
      <c r="B45" s="10" t="s">
        <v>590</v>
      </c>
      <c r="C45" s="7" t="s">
        <v>673</v>
      </c>
      <c r="D45" s="7" t="s">
        <v>190</v>
      </c>
      <c r="E45" s="7" t="s">
        <v>23</v>
      </c>
      <c r="F45" s="7" t="s">
        <v>191</v>
      </c>
      <c r="G45" s="7" t="s">
        <v>717</v>
      </c>
      <c r="H45" s="7" t="s">
        <v>1003</v>
      </c>
      <c r="I45" s="7" t="s">
        <v>1004</v>
      </c>
      <c r="J45" s="7" t="s">
        <v>1375</v>
      </c>
      <c r="K45" s="7" t="s">
        <v>1371</v>
      </c>
      <c r="L45" s="7" t="s">
        <v>192</v>
      </c>
      <c r="M45" s="24"/>
      <c r="N45" s="24">
        <v>42</v>
      </c>
      <c r="O45" s="24"/>
      <c r="P45" s="24"/>
      <c r="Q45" s="30">
        <v>273</v>
      </c>
      <c r="R45" s="30"/>
      <c r="S45" s="30"/>
      <c r="T45" s="30"/>
      <c r="U45" s="85"/>
      <c r="V45" s="85"/>
      <c r="W45" s="85"/>
      <c r="X45" s="85"/>
      <c r="Y45" s="35"/>
      <c r="Z45" s="35"/>
      <c r="AA45" s="35"/>
      <c r="AB45" s="35"/>
      <c r="AC45" s="38"/>
      <c r="AD45" s="38">
        <v>168</v>
      </c>
      <c r="AE45" s="38"/>
      <c r="AF45" s="38"/>
      <c r="AG45" s="22"/>
      <c r="AH45" s="22"/>
      <c r="AI45" s="22"/>
      <c r="AJ45" s="22"/>
      <c r="AK45" s="43"/>
      <c r="AL45" s="43"/>
      <c r="AM45" s="43"/>
      <c r="AN45" s="43"/>
      <c r="AO45" s="44"/>
      <c r="AP45" s="44"/>
      <c r="AQ45" s="44"/>
      <c r="AR45" s="44"/>
      <c r="AS45" s="46"/>
      <c r="AT45" s="46"/>
      <c r="AU45" s="46"/>
      <c r="AV45" s="46"/>
      <c r="AW45" s="50"/>
      <c r="AX45" s="50"/>
      <c r="AY45" s="50"/>
      <c r="AZ45" s="50"/>
      <c r="BA45" s="54"/>
      <c r="BB45" s="54"/>
      <c r="BC45" s="54"/>
      <c r="BD45" s="64"/>
      <c r="BE45" s="64"/>
      <c r="BF45" s="64"/>
      <c r="BG45" s="57"/>
      <c r="BH45" s="57"/>
      <c r="BI45" s="57"/>
      <c r="BJ45" s="57"/>
      <c r="BK45" s="57"/>
      <c r="BL45" s="57"/>
      <c r="BM45" s="57"/>
      <c r="BN45" s="75"/>
      <c r="BO45" s="75"/>
      <c r="BP45" s="75"/>
      <c r="BQ45" s="75"/>
      <c r="BR45" s="78"/>
      <c r="BS45" s="78"/>
      <c r="BT45" s="78"/>
      <c r="BU45" s="61"/>
      <c r="BV45" s="61"/>
      <c r="BW45" s="61"/>
      <c r="BX45" s="61"/>
      <c r="BY45" s="71"/>
      <c r="BZ45" s="71"/>
      <c r="CA45" s="71"/>
      <c r="CB45" s="71"/>
      <c r="CC45" s="71"/>
      <c r="CD45" s="71"/>
      <c r="CE45" s="71"/>
      <c r="CF45" s="81"/>
      <c r="CG45" s="81"/>
      <c r="CH45" s="81"/>
      <c r="CI45" s="67"/>
      <c r="CJ45" s="67"/>
      <c r="CK45" s="67"/>
    </row>
    <row r="46" spans="1:89" s="9" customFormat="1" ht="20.25" customHeight="1" x14ac:dyDescent="0.2">
      <c r="A46" s="7" t="s">
        <v>149</v>
      </c>
      <c r="B46" s="10" t="s">
        <v>590</v>
      </c>
      <c r="C46" s="7" t="s">
        <v>673</v>
      </c>
      <c r="D46" s="7" t="s">
        <v>193</v>
      </c>
      <c r="E46" s="7" t="s">
        <v>23</v>
      </c>
      <c r="F46" s="7" t="s">
        <v>194</v>
      </c>
      <c r="G46" s="7" t="s">
        <v>718</v>
      </c>
      <c r="H46" s="7" t="s">
        <v>1005</v>
      </c>
      <c r="I46" s="7" t="s">
        <v>1006</v>
      </c>
      <c r="J46" s="7" t="s">
        <v>1375</v>
      </c>
      <c r="K46" s="7" t="s">
        <v>1371</v>
      </c>
      <c r="L46" s="7" t="s">
        <v>185</v>
      </c>
      <c r="M46" s="24"/>
      <c r="N46" s="24">
        <v>63</v>
      </c>
      <c r="O46" s="24"/>
      <c r="P46" s="24"/>
      <c r="Q46" s="30">
        <v>540</v>
      </c>
      <c r="R46" s="30"/>
      <c r="S46" s="30"/>
      <c r="T46" s="30"/>
      <c r="U46" s="85"/>
      <c r="V46" s="85"/>
      <c r="W46" s="85"/>
      <c r="X46" s="85"/>
      <c r="Y46" s="35"/>
      <c r="Z46" s="35"/>
      <c r="AA46" s="35"/>
      <c r="AB46" s="35"/>
      <c r="AC46" s="38"/>
      <c r="AD46" s="38">
        <v>350</v>
      </c>
      <c r="AE46" s="38"/>
      <c r="AF46" s="38"/>
      <c r="AG46" s="22"/>
      <c r="AH46" s="22"/>
      <c r="AI46" s="22"/>
      <c r="AJ46" s="22"/>
      <c r="AK46" s="43"/>
      <c r="AL46" s="43"/>
      <c r="AM46" s="43"/>
      <c r="AN46" s="43"/>
      <c r="AO46" s="44"/>
      <c r="AP46" s="44"/>
      <c r="AQ46" s="44"/>
      <c r="AR46" s="44"/>
      <c r="AS46" s="46"/>
      <c r="AT46" s="46"/>
      <c r="AU46" s="46"/>
      <c r="AV46" s="46"/>
      <c r="AW46" s="50"/>
      <c r="AX46" s="50"/>
      <c r="AY46" s="50"/>
      <c r="AZ46" s="50"/>
      <c r="BA46" s="54"/>
      <c r="BB46" s="54"/>
      <c r="BC46" s="54"/>
      <c r="BD46" s="64"/>
      <c r="BE46" s="64"/>
      <c r="BF46" s="64"/>
      <c r="BG46" s="57"/>
      <c r="BH46" s="57"/>
      <c r="BI46" s="57"/>
      <c r="BJ46" s="57"/>
      <c r="BK46" s="57"/>
      <c r="BL46" s="57"/>
      <c r="BM46" s="57"/>
      <c r="BN46" s="75"/>
      <c r="BO46" s="75"/>
      <c r="BP46" s="75"/>
      <c r="BQ46" s="75"/>
      <c r="BR46" s="78"/>
      <c r="BS46" s="78"/>
      <c r="BT46" s="78"/>
      <c r="BU46" s="61"/>
      <c r="BV46" s="61"/>
      <c r="BW46" s="61"/>
      <c r="BX46" s="61"/>
      <c r="BY46" s="71"/>
      <c r="BZ46" s="71"/>
      <c r="CA46" s="71"/>
      <c r="CB46" s="71"/>
      <c r="CC46" s="71"/>
      <c r="CD46" s="71"/>
      <c r="CE46" s="71"/>
      <c r="CF46" s="81"/>
      <c r="CG46" s="81"/>
      <c r="CH46" s="81"/>
      <c r="CI46" s="67"/>
      <c r="CJ46" s="67"/>
      <c r="CK46" s="67"/>
    </row>
    <row r="47" spans="1:89" s="9" customFormat="1" ht="20.25" customHeight="1" x14ac:dyDescent="0.2">
      <c r="A47" s="7" t="s">
        <v>149</v>
      </c>
      <c r="B47" s="10" t="s">
        <v>590</v>
      </c>
      <c r="C47" s="7" t="s">
        <v>673</v>
      </c>
      <c r="D47" s="7" t="s">
        <v>195</v>
      </c>
      <c r="E47" s="7" t="s">
        <v>23</v>
      </c>
      <c r="F47" s="7" t="s">
        <v>196</v>
      </c>
      <c r="G47" s="7" t="s">
        <v>719</v>
      </c>
      <c r="H47" s="7" t="s">
        <v>1007</v>
      </c>
      <c r="I47" s="7" t="s">
        <v>1008</v>
      </c>
      <c r="J47" s="7" t="s">
        <v>1375</v>
      </c>
      <c r="K47" s="7" t="s">
        <v>1371</v>
      </c>
      <c r="L47" s="7" t="s">
        <v>197</v>
      </c>
      <c r="M47" s="24"/>
      <c r="N47" s="24">
        <v>46</v>
      </c>
      <c r="O47" s="24"/>
      <c r="P47" s="24"/>
      <c r="Q47" s="30">
        <v>558</v>
      </c>
      <c r="R47" s="30"/>
      <c r="S47" s="30"/>
      <c r="T47" s="30"/>
      <c r="U47" s="85"/>
      <c r="V47" s="85"/>
      <c r="W47" s="85"/>
      <c r="X47" s="85"/>
      <c r="Y47" s="35"/>
      <c r="Z47" s="35"/>
      <c r="AA47" s="35"/>
      <c r="AB47" s="35"/>
      <c r="AC47" s="38"/>
      <c r="AD47" s="38">
        <v>364</v>
      </c>
      <c r="AE47" s="38"/>
      <c r="AF47" s="38"/>
      <c r="AG47" s="22"/>
      <c r="AH47" s="22"/>
      <c r="AI47" s="22"/>
      <c r="AJ47" s="22"/>
      <c r="AK47" s="43"/>
      <c r="AL47" s="43"/>
      <c r="AM47" s="43"/>
      <c r="AN47" s="43"/>
      <c r="AO47" s="44"/>
      <c r="AP47" s="44"/>
      <c r="AQ47" s="44"/>
      <c r="AR47" s="44"/>
      <c r="AS47" s="46"/>
      <c r="AT47" s="46"/>
      <c r="AU47" s="46"/>
      <c r="AV47" s="46"/>
      <c r="AW47" s="50"/>
      <c r="AX47" s="50"/>
      <c r="AY47" s="50"/>
      <c r="AZ47" s="50"/>
      <c r="BA47" s="54"/>
      <c r="BB47" s="54"/>
      <c r="BC47" s="54"/>
      <c r="BD47" s="64"/>
      <c r="BE47" s="64"/>
      <c r="BF47" s="64"/>
      <c r="BG47" s="57"/>
      <c r="BH47" s="57"/>
      <c r="BI47" s="57"/>
      <c r="BJ47" s="57"/>
      <c r="BK47" s="57"/>
      <c r="BL47" s="57"/>
      <c r="BM47" s="57"/>
      <c r="BN47" s="75"/>
      <c r="BO47" s="75"/>
      <c r="BP47" s="75"/>
      <c r="BQ47" s="75"/>
      <c r="BR47" s="78"/>
      <c r="BS47" s="78"/>
      <c r="BT47" s="78"/>
      <c r="BU47" s="61"/>
      <c r="BV47" s="61"/>
      <c r="BW47" s="61"/>
      <c r="BX47" s="61"/>
      <c r="BY47" s="71"/>
      <c r="BZ47" s="71"/>
      <c r="CA47" s="71"/>
      <c r="CB47" s="71"/>
      <c r="CC47" s="71"/>
      <c r="CD47" s="71"/>
      <c r="CE47" s="71"/>
      <c r="CF47" s="81"/>
      <c r="CG47" s="81"/>
      <c r="CH47" s="81"/>
      <c r="CI47" s="67"/>
      <c r="CJ47" s="67"/>
      <c r="CK47" s="67"/>
    </row>
    <row r="48" spans="1:89" s="9" customFormat="1" ht="20.25" customHeight="1" x14ac:dyDescent="0.2">
      <c r="A48" s="7" t="s">
        <v>149</v>
      </c>
      <c r="B48" s="10" t="s">
        <v>590</v>
      </c>
      <c r="C48" s="7" t="s">
        <v>673</v>
      </c>
      <c r="D48" s="7" t="s">
        <v>198</v>
      </c>
      <c r="E48" s="7" t="s">
        <v>23</v>
      </c>
      <c r="F48" s="7" t="s">
        <v>199</v>
      </c>
      <c r="G48" s="7" t="s">
        <v>720</v>
      </c>
      <c r="H48" s="7" t="s">
        <v>1335</v>
      </c>
      <c r="I48" s="7" t="s">
        <v>1336</v>
      </c>
      <c r="J48" s="7" t="s">
        <v>1375</v>
      </c>
      <c r="K48" s="7" t="s">
        <v>1371</v>
      </c>
      <c r="L48" s="7" t="s">
        <v>185</v>
      </c>
      <c r="M48" s="24"/>
      <c r="N48" s="24"/>
      <c r="O48" s="24"/>
      <c r="P48" s="24"/>
      <c r="Q48" s="30">
        <v>461</v>
      </c>
      <c r="R48" s="30">
        <v>46</v>
      </c>
      <c r="S48" s="30"/>
      <c r="T48" s="30"/>
      <c r="U48" s="85"/>
      <c r="V48" s="85"/>
      <c r="W48" s="85"/>
      <c r="X48" s="85"/>
      <c r="Y48" s="35"/>
      <c r="Z48" s="35"/>
      <c r="AA48" s="35"/>
      <c r="AB48" s="35"/>
      <c r="AC48" s="38">
        <v>46</v>
      </c>
      <c r="AD48" s="38">
        <v>329</v>
      </c>
      <c r="AE48" s="38"/>
      <c r="AF48" s="38"/>
      <c r="AG48" s="22"/>
      <c r="AH48" s="22"/>
      <c r="AI48" s="22"/>
      <c r="AJ48" s="22"/>
      <c r="AK48" s="43"/>
      <c r="AL48" s="43"/>
      <c r="AM48" s="43"/>
      <c r="AN48" s="43"/>
      <c r="AO48" s="44"/>
      <c r="AP48" s="44"/>
      <c r="AQ48" s="44"/>
      <c r="AR48" s="44"/>
      <c r="AS48" s="46"/>
      <c r="AT48" s="46"/>
      <c r="AU48" s="46"/>
      <c r="AV48" s="46"/>
      <c r="AW48" s="50"/>
      <c r="AX48" s="50"/>
      <c r="AY48" s="50"/>
      <c r="AZ48" s="50"/>
      <c r="BA48" s="54"/>
      <c r="BB48" s="54"/>
      <c r="BC48" s="54"/>
      <c r="BD48" s="64"/>
      <c r="BE48" s="64"/>
      <c r="BF48" s="64"/>
      <c r="BG48" s="57"/>
      <c r="BH48" s="57"/>
      <c r="BI48" s="57"/>
      <c r="BJ48" s="57"/>
      <c r="BK48" s="57"/>
      <c r="BL48" s="57"/>
      <c r="BM48" s="57"/>
      <c r="BN48" s="75"/>
      <c r="BO48" s="75"/>
      <c r="BP48" s="75"/>
      <c r="BQ48" s="75"/>
      <c r="BR48" s="78"/>
      <c r="BS48" s="78"/>
      <c r="BT48" s="78"/>
      <c r="BU48" s="61"/>
      <c r="BV48" s="61"/>
      <c r="BW48" s="61"/>
      <c r="BX48" s="61"/>
      <c r="BY48" s="71"/>
      <c r="BZ48" s="71"/>
      <c r="CA48" s="71"/>
      <c r="CB48" s="71"/>
      <c r="CC48" s="71"/>
      <c r="CD48" s="71"/>
      <c r="CE48" s="71"/>
      <c r="CF48" s="81"/>
      <c r="CG48" s="81"/>
      <c r="CH48" s="81"/>
      <c r="CI48" s="67"/>
      <c r="CJ48" s="67"/>
      <c r="CK48" s="67"/>
    </row>
    <row r="49" spans="1:89" s="9" customFormat="1" ht="20.25" customHeight="1" x14ac:dyDescent="0.2">
      <c r="A49" s="7" t="s">
        <v>149</v>
      </c>
      <c r="B49" s="10" t="s">
        <v>590</v>
      </c>
      <c r="C49" s="7" t="s">
        <v>673</v>
      </c>
      <c r="D49" s="7" t="s">
        <v>225</v>
      </c>
      <c r="E49" s="7" t="s">
        <v>23</v>
      </c>
      <c r="F49" s="7" t="s">
        <v>226</v>
      </c>
      <c r="G49" s="7" t="s">
        <v>721</v>
      </c>
      <c r="H49" s="7" t="s">
        <v>1009</v>
      </c>
      <c r="I49" s="7" t="s">
        <v>1010</v>
      </c>
      <c r="J49" s="7" t="s">
        <v>1375</v>
      </c>
      <c r="K49" s="7" t="s">
        <v>1371</v>
      </c>
      <c r="L49" s="7" t="s">
        <v>185</v>
      </c>
      <c r="M49" s="24">
        <v>45</v>
      </c>
      <c r="N49" s="24">
        <v>110</v>
      </c>
      <c r="O49" s="24"/>
      <c r="P49" s="24"/>
      <c r="Q49" s="30">
        <v>696</v>
      </c>
      <c r="R49" s="30">
        <v>45</v>
      </c>
      <c r="S49" s="30"/>
      <c r="T49" s="30"/>
      <c r="U49" s="85"/>
      <c r="V49" s="85"/>
      <c r="W49" s="85"/>
      <c r="X49" s="85"/>
      <c r="Y49" s="35"/>
      <c r="Z49" s="35"/>
      <c r="AA49" s="35"/>
      <c r="AB49" s="35"/>
      <c r="AC49" s="38"/>
      <c r="AD49" s="38"/>
      <c r="AE49" s="38"/>
      <c r="AF49" s="38"/>
      <c r="AG49" s="22"/>
      <c r="AH49" s="22">
        <v>340</v>
      </c>
      <c r="AI49" s="22"/>
      <c r="AJ49" s="22"/>
      <c r="AK49" s="43"/>
      <c r="AL49" s="43"/>
      <c r="AM49" s="43"/>
      <c r="AN49" s="43"/>
      <c r="AO49" s="44"/>
      <c r="AP49" s="44"/>
      <c r="AQ49" s="44"/>
      <c r="AR49" s="44"/>
      <c r="AS49" s="46"/>
      <c r="AT49" s="46"/>
      <c r="AU49" s="46"/>
      <c r="AV49" s="46"/>
      <c r="AW49" s="50"/>
      <c r="AX49" s="50">
        <v>13</v>
      </c>
      <c r="AY49" s="50"/>
      <c r="AZ49" s="50"/>
      <c r="BA49" s="54"/>
      <c r="BB49" s="54"/>
      <c r="BC49" s="54"/>
      <c r="BD49" s="64"/>
      <c r="BE49" s="64"/>
      <c r="BF49" s="64"/>
      <c r="BG49" s="57"/>
      <c r="BH49" s="57"/>
      <c r="BI49" s="57"/>
      <c r="BJ49" s="57"/>
      <c r="BK49" s="57"/>
      <c r="BL49" s="57"/>
      <c r="BM49" s="57"/>
      <c r="BN49" s="75"/>
      <c r="BO49" s="75"/>
      <c r="BP49" s="75"/>
      <c r="BQ49" s="75"/>
      <c r="BR49" s="78"/>
      <c r="BS49" s="78"/>
      <c r="BT49" s="78"/>
      <c r="BU49" s="61"/>
      <c r="BV49" s="61"/>
      <c r="BW49" s="61"/>
      <c r="BX49" s="61"/>
      <c r="BY49" s="71"/>
      <c r="BZ49" s="71"/>
      <c r="CA49" s="71"/>
      <c r="CB49" s="71"/>
      <c r="CC49" s="71"/>
      <c r="CD49" s="71"/>
      <c r="CE49" s="71"/>
      <c r="CF49" s="81"/>
      <c r="CG49" s="81"/>
      <c r="CH49" s="81"/>
      <c r="CI49" s="67"/>
      <c r="CJ49" s="67"/>
      <c r="CK49" s="67"/>
    </row>
    <row r="50" spans="1:89" s="9" customFormat="1" ht="20.25" customHeight="1" x14ac:dyDescent="0.2">
      <c r="A50" s="7" t="s">
        <v>149</v>
      </c>
      <c r="B50" s="10" t="s">
        <v>590</v>
      </c>
      <c r="C50" s="7" t="s">
        <v>673</v>
      </c>
      <c r="D50" s="7" t="s">
        <v>227</v>
      </c>
      <c r="E50" s="7" t="s">
        <v>23</v>
      </c>
      <c r="F50" s="7" t="s">
        <v>228</v>
      </c>
      <c r="G50" s="7" t="s">
        <v>722</v>
      </c>
      <c r="H50" s="7" t="s">
        <v>1011</v>
      </c>
      <c r="I50" s="7" t="s">
        <v>1012</v>
      </c>
      <c r="J50" s="7" t="s">
        <v>1375</v>
      </c>
      <c r="K50" s="7" t="s">
        <v>1371</v>
      </c>
      <c r="L50" s="7" t="s">
        <v>211</v>
      </c>
      <c r="M50" s="24"/>
      <c r="N50" s="24">
        <v>79</v>
      </c>
      <c r="O50" s="24"/>
      <c r="P50" s="24"/>
      <c r="Q50" s="30">
        <v>649</v>
      </c>
      <c r="R50" s="30"/>
      <c r="S50" s="30"/>
      <c r="T50" s="30"/>
      <c r="U50" s="85"/>
      <c r="V50" s="85"/>
      <c r="W50" s="85"/>
      <c r="X50" s="85"/>
      <c r="Y50" s="35"/>
      <c r="Z50" s="35"/>
      <c r="AA50" s="35"/>
      <c r="AB50" s="35"/>
      <c r="AC50" s="38"/>
      <c r="AD50" s="38">
        <v>420</v>
      </c>
      <c r="AE50" s="38"/>
      <c r="AF50" s="38"/>
      <c r="AG50" s="22"/>
      <c r="AH50" s="22"/>
      <c r="AI50" s="22"/>
      <c r="AJ50" s="22"/>
      <c r="AK50" s="43"/>
      <c r="AL50" s="43"/>
      <c r="AM50" s="43"/>
      <c r="AN50" s="43"/>
      <c r="AO50" s="44"/>
      <c r="AP50" s="44"/>
      <c r="AQ50" s="44"/>
      <c r="AR50" s="44"/>
      <c r="AS50" s="46"/>
      <c r="AT50" s="46"/>
      <c r="AU50" s="46"/>
      <c r="AV50" s="46"/>
      <c r="AW50" s="50"/>
      <c r="AX50" s="50">
        <v>1</v>
      </c>
      <c r="AY50" s="50"/>
      <c r="AZ50" s="50"/>
      <c r="BA50" s="54"/>
      <c r="BB50" s="54"/>
      <c r="BC50" s="54"/>
      <c r="BD50" s="64"/>
      <c r="BE50" s="64"/>
      <c r="BF50" s="64"/>
      <c r="BG50" s="57"/>
      <c r="BH50" s="57"/>
      <c r="BI50" s="57"/>
      <c r="BJ50" s="57"/>
      <c r="BK50" s="57"/>
      <c r="BL50" s="57"/>
      <c r="BM50" s="57"/>
      <c r="BN50" s="75"/>
      <c r="BO50" s="75"/>
      <c r="BP50" s="75"/>
      <c r="BQ50" s="75"/>
      <c r="BR50" s="78"/>
      <c r="BS50" s="78"/>
      <c r="BT50" s="78"/>
      <c r="BU50" s="61"/>
      <c r="BV50" s="61"/>
      <c r="BW50" s="61"/>
      <c r="BX50" s="61"/>
      <c r="BY50" s="71"/>
      <c r="BZ50" s="71"/>
      <c r="CA50" s="71"/>
      <c r="CB50" s="71"/>
      <c r="CC50" s="71"/>
      <c r="CD50" s="71"/>
      <c r="CE50" s="71"/>
      <c r="CF50" s="81"/>
      <c r="CG50" s="81"/>
      <c r="CH50" s="81"/>
      <c r="CI50" s="67"/>
      <c r="CJ50" s="67"/>
      <c r="CK50" s="67"/>
    </row>
    <row r="51" spans="1:89" s="9" customFormat="1" ht="20.25" customHeight="1" x14ac:dyDescent="0.2">
      <c r="A51" s="7" t="s">
        <v>149</v>
      </c>
      <c r="B51" s="10" t="s">
        <v>590</v>
      </c>
      <c r="C51" s="7" t="s">
        <v>673</v>
      </c>
      <c r="D51" s="7" t="s">
        <v>229</v>
      </c>
      <c r="E51" s="7" t="s">
        <v>23</v>
      </c>
      <c r="F51" s="7" t="s">
        <v>230</v>
      </c>
      <c r="G51" s="7" t="s">
        <v>723</v>
      </c>
      <c r="H51" s="7" t="s">
        <v>1013</v>
      </c>
      <c r="I51" s="7" t="s">
        <v>1014</v>
      </c>
      <c r="J51" s="7" t="s">
        <v>1375</v>
      </c>
      <c r="K51" s="7" t="s">
        <v>1371</v>
      </c>
      <c r="L51" s="7" t="s">
        <v>231</v>
      </c>
      <c r="M51" s="24">
        <v>61</v>
      </c>
      <c r="N51" s="24">
        <v>32</v>
      </c>
      <c r="O51" s="24"/>
      <c r="P51" s="24"/>
      <c r="Q51" s="30">
        <v>527</v>
      </c>
      <c r="R51" s="30">
        <v>61</v>
      </c>
      <c r="S51" s="30"/>
      <c r="T51" s="30"/>
      <c r="U51" s="85"/>
      <c r="V51" s="85"/>
      <c r="W51" s="85"/>
      <c r="X51" s="85"/>
      <c r="Y51" s="35"/>
      <c r="Z51" s="35"/>
      <c r="AA51" s="35"/>
      <c r="AB51" s="35"/>
      <c r="AC51" s="38"/>
      <c r="AD51" s="38">
        <v>346</v>
      </c>
      <c r="AE51" s="38"/>
      <c r="AF51" s="38"/>
      <c r="AG51" s="22"/>
      <c r="AH51" s="22"/>
      <c r="AI51" s="22"/>
      <c r="AJ51" s="22"/>
      <c r="AK51" s="43"/>
      <c r="AL51" s="43"/>
      <c r="AM51" s="43"/>
      <c r="AN51" s="43"/>
      <c r="AO51" s="44"/>
      <c r="AP51" s="44"/>
      <c r="AQ51" s="44"/>
      <c r="AR51" s="44"/>
      <c r="AS51" s="46"/>
      <c r="AT51" s="46"/>
      <c r="AU51" s="46"/>
      <c r="AV51" s="46"/>
      <c r="AW51" s="50"/>
      <c r="AX51" s="50"/>
      <c r="AY51" s="50"/>
      <c r="AZ51" s="50"/>
      <c r="BA51" s="54">
        <v>26</v>
      </c>
      <c r="BB51" s="54"/>
      <c r="BC51" s="54"/>
      <c r="BD51" s="64"/>
      <c r="BE51" s="64"/>
      <c r="BF51" s="64"/>
      <c r="BG51" s="57"/>
      <c r="BH51" s="57"/>
      <c r="BI51" s="57"/>
      <c r="BJ51" s="57"/>
      <c r="BK51" s="57"/>
      <c r="BL51" s="57"/>
      <c r="BM51" s="57"/>
      <c r="BN51" s="75"/>
      <c r="BO51" s="75"/>
      <c r="BP51" s="75"/>
      <c r="BQ51" s="75"/>
      <c r="BR51" s="78"/>
      <c r="BS51" s="78"/>
      <c r="BT51" s="78"/>
      <c r="BU51" s="61"/>
      <c r="BV51" s="61"/>
      <c r="BW51" s="61"/>
      <c r="BX51" s="61"/>
      <c r="BY51" s="71"/>
      <c r="BZ51" s="71"/>
      <c r="CA51" s="71"/>
      <c r="CB51" s="71"/>
      <c r="CC51" s="71"/>
      <c r="CD51" s="71"/>
      <c r="CE51" s="71"/>
      <c r="CF51" s="81"/>
      <c r="CG51" s="81"/>
      <c r="CH51" s="81"/>
      <c r="CI51" s="67"/>
      <c r="CJ51" s="67"/>
      <c r="CK51" s="67"/>
    </row>
    <row r="52" spans="1:89" s="9" customFormat="1" ht="20.25" customHeight="1" x14ac:dyDescent="0.2">
      <c r="A52" s="7" t="s">
        <v>149</v>
      </c>
      <c r="B52" s="10" t="s">
        <v>590</v>
      </c>
      <c r="C52" s="7" t="s">
        <v>673</v>
      </c>
      <c r="D52" s="7" t="s">
        <v>234</v>
      </c>
      <c r="E52" s="7" t="s">
        <v>23</v>
      </c>
      <c r="F52" s="7" t="s">
        <v>235</v>
      </c>
      <c r="G52" s="7" t="s">
        <v>724</v>
      </c>
      <c r="H52" s="7" t="s">
        <v>1015</v>
      </c>
      <c r="I52" s="7" t="s">
        <v>1016</v>
      </c>
      <c r="J52" s="7" t="s">
        <v>1375</v>
      </c>
      <c r="K52" s="7" t="s">
        <v>1371</v>
      </c>
      <c r="L52" s="7" t="s">
        <v>236</v>
      </c>
      <c r="M52" s="24"/>
      <c r="N52" s="24">
        <v>48</v>
      </c>
      <c r="O52" s="24"/>
      <c r="P52" s="24"/>
      <c r="Q52" s="30">
        <v>648</v>
      </c>
      <c r="R52" s="30"/>
      <c r="S52" s="30"/>
      <c r="T52" s="30"/>
      <c r="U52" s="85"/>
      <c r="V52" s="85"/>
      <c r="W52" s="85"/>
      <c r="X52" s="85"/>
      <c r="Y52" s="35"/>
      <c r="Z52" s="35"/>
      <c r="AA52" s="35"/>
      <c r="AB52" s="35"/>
      <c r="AC52" s="38"/>
      <c r="AD52" s="38">
        <v>395</v>
      </c>
      <c r="AE52" s="38"/>
      <c r="AF52" s="38"/>
      <c r="AG52" s="22"/>
      <c r="AH52" s="22"/>
      <c r="AI52" s="22"/>
      <c r="AJ52" s="22"/>
      <c r="AK52" s="43"/>
      <c r="AL52" s="43"/>
      <c r="AM52" s="43"/>
      <c r="AN52" s="43"/>
      <c r="AO52" s="44"/>
      <c r="AP52" s="44"/>
      <c r="AQ52" s="44"/>
      <c r="AR52" s="44"/>
      <c r="AS52" s="46"/>
      <c r="AT52" s="46"/>
      <c r="AU52" s="46"/>
      <c r="AV52" s="46"/>
      <c r="AW52" s="50"/>
      <c r="AX52" s="50"/>
      <c r="AY52" s="50"/>
      <c r="AZ52" s="50"/>
      <c r="BA52" s="54"/>
      <c r="BB52" s="54"/>
      <c r="BC52" s="54"/>
      <c r="BD52" s="64"/>
      <c r="BE52" s="64"/>
      <c r="BF52" s="64"/>
      <c r="BG52" s="57"/>
      <c r="BH52" s="57"/>
      <c r="BI52" s="57"/>
      <c r="BJ52" s="57"/>
      <c r="BK52" s="57"/>
      <c r="BL52" s="57"/>
      <c r="BM52" s="57"/>
      <c r="BN52" s="75"/>
      <c r="BO52" s="75"/>
      <c r="BP52" s="75"/>
      <c r="BQ52" s="75"/>
      <c r="BR52" s="78"/>
      <c r="BS52" s="78"/>
      <c r="BT52" s="78"/>
      <c r="BU52" s="61"/>
      <c r="BV52" s="61"/>
      <c r="BW52" s="61"/>
      <c r="BX52" s="61"/>
      <c r="BY52" s="71"/>
      <c r="BZ52" s="71"/>
      <c r="CA52" s="71"/>
      <c r="CB52" s="71"/>
      <c r="CC52" s="71"/>
      <c r="CD52" s="71"/>
      <c r="CE52" s="71"/>
      <c r="CF52" s="81"/>
      <c r="CG52" s="81"/>
      <c r="CH52" s="81"/>
      <c r="CI52" s="67"/>
      <c r="CJ52" s="67"/>
      <c r="CK52" s="67"/>
    </row>
    <row r="53" spans="1:89" s="9" customFormat="1" ht="20.25" customHeight="1" x14ac:dyDescent="0.2">
      <c r="A53" s="7" t="s">
        <v>149</v>
      </c>
      <c r="B53" s="10" t="s">
        <v>589</v>
      </c>
      <c r="C53" s="7" t="s">
        <v>673</v>
      </c>
      <c r="D53" s="7" t="s">
        <v>237</v>
      </c>
      <c r="E53" s="7" t="s">
        <v>23</v>
      </c>
      <c r="F53" s="7" t="s">
        <v>238</v>
      </c>
      <c r="G53" s="7" t="s">
        <v>725</v>
      </c>
      <c r="H53" s="7" t="s">
        <v>1017</v>
      </c>
      <c r="I53" s="7" t="s">
        <v>1018</v>
      </c>
      <c r="J53" s="7" t="s">
        <v>1375</v>
      </c>
      <c r="K53" s="7" t="s">
        <v>1371</v>
      </c>
      <c r="L53" s="7" t="s">
        <v>239</v>
      </c>
      <c r="M53" s="24">
        <v>31</v>
      </c>
      <c r="N53" s="24">
        <v>45</v>
      </c>
      <c r="O53" s="24"/>
      <c r="P53" s="24"/>
      <c r="Q53" s="30">
        <v>437</v>
      </c>
      <c r="R53" s="30">
        <v>31</v>
      </c>
      <c r="S53" s="30"/>
      <c r="T53" s="30"/>
      <c r="U53" s="85"/>
      <c r="V53" s="85"/>
      <c r="W53" s="85"/>
      <c r="X53" s="85"/>
      <c r="Y53" s="35"/>
      <c r="Z53" s="35"/>
      <c r="AA53" s="35"/>
      <c r="AB53" s="35"/>
      <c r="AC53" s="38"/>
      <c r="AD53" s="38">
        <v>265</v>
      </c>
      <c r="AE53" s="38"/>
      <c r="AF53" s="38"/>
      <c r="AG53" s="22"/>
      <c r="AH53" s="22"/>
      <c r="AI53" s="22"/>
      <c r="AJ53" s="22"/>
      <c r="AK53" s="43"/>
      <c r="AL53" s="43"/>
      <c r="AM53" s="43"/>
      <c r="AN53" s="43"/>
      <c r="AO53" s="44"/>
      <c r="AP53" s="44"/>
      <c r="AQ53" s="44"/>
      <c r="AR53" s="44"/>
      <c r="AS53" s="46"/>
      <c r="AT53" s="46"/>
      <c r="AU53" s="46"/>
      <c r="AV53" s="46"/>
      <c r="AW53" s="50"/>
      <c r="AX53" s="50"/>
      <c r="AY53" s="50"/>
      <c r="AZ53" s="50"/>
      <c r="BA53" s="54"/>
      <c r="BB53" s="54"/>
      <c r="BC53" s="54"/>
      <c r="BD53" s="64"/>
      <c r="BE53" s="64"/>
      <c r="BF53" s="64"/>
      <c r="BG53" s="57"/>
      <c r="BH53" s="57"/>
      <c r="BI53" s="57"/>
      <c r="BJ53" s="57"/>
      <c r="BK53" s="57"/>
      <c r="BL53" s="57"/>
      <c r="BM53" s="57"/>
      <c r="BN53" s="75"/>
      <c r="BO53" s="75"/>
      <c r="BP53" s="75"/>
      <c r="BQ53" s="75"/>
      <c r="BR53" s="78"/>
      <c r="BS53" s="78"/>
      <c r="BT53" s="78"/>
      <c r="BU53" s="61"/>
      <c r="BV53" s="61"/>
      <c r="BW53" s="61"/>
      <c r="BX53" s="61"/>
      <c r="BY53" s="71"/>
      <c r="BZ53" s="71"/>
      <c r="CA53" s="71"/>
      <c r="CB53" s="71"/>
      <c r="CC53" s="71"/>
      <c r="CD53" s="71"/>
      <c r="CE53" s="71"/>
      <c r="CF53" s="81"/>
      <c r="CG53" s="81"/>
      <c r="CH53" s="81"/>
      <c r="CI53" s="67"/>
      <c r="CJ53" s="67"/>
      <c r="CK53" s="67"/>
    </row>
    <row r="54" spans="1:89" s="9" customFormat="1" ht="20.25" customHeight="1" x14ac:dyDescent="0.2">
      <c r="A54" s="7" t="s">
        <v>149</v>
      </c>
      <c r="B54" s="10" t="s">
        <v>589</v>
      </c>
      <c r="C54" s="7" t="s">
        <v>673</v>
      </c>
      <c r="D54" s="7" t="s">
        <v>240</v>
      </c>
      <c r="E54" s="7" t="s">
        <v>23</v>
      </c>
      <c r="F54" s="7" t="s">
        <v>241</v>
      </c>
      <c r="G54" s="7" t="s">
        <v>726</v>
      </c>
      <c r="H54" s="7" t="s">
        <v>1019</v>
      </c>
      <c r="I54" s="7" t="s">
        <v>1020</v>
      </c>
      <c r="J54" s="7" t="s">
        <v>1375</v>
      </c>
      <c r="K54" s="7" t="s">
        <v>1371</v>
      </c>
      <c r="L54" s="7" t="s">
        <v>242</v>
      </c>
      <c r="M54" s="24">
        <v>64</v>
      </c>
      <c r="N54" s="24">
        <v>59</v>
      </c>
      <c r="O54" s="24"/>
      <c r="P54" s="24"/>
      <c r="Q54" s="30">
        <v>551</v>
      </c>
      <c r="R54" s="30">
        <v>63</v>
      </c>
      <c r="S54" s="30"/>
      <c r="T54" s="30"/>
      <c r="U54" s="85"/>
      <c r="V54" s="85"/>
      <c r="W54" s="85"/>
      <c r="X54" s="85"/>
      <c r="Y54" s="35"/>
      <c r="Z54" s="35"/>
      <c r="AA54" s="35"/>
      <c r="AB54" s="35"/>
      <c r="AC54" s="38"/>
      <c r="AD54" s="38">
        <v>339</v>
      </c>
      <c r="AE54" s="38"/>
      <c r="AF54" s="38"/>
      <c r="AG54" s="22"/>
      <c r="AH54" s="22"/>
      <c r="AI54" s="22"/>
      <c r="AJ54" s="22"/>
      <c r="AK54" s="43"/>
      <c r="AL54" s="43"/>
      <c r="AM54" s="43"/>
      <c r="AN54" s="43"/>
      <c r="AO54" s="44"/>
      <c r="AP54" s="44"/>
      <c r="AQ54" s="44"/>
      <c r="AR54" s="44"/>
      <c r="AS54" s="46"/>
      <c r="AT54" s="46"/>
      <c r="AU54" s="46"/>
      <c r="AV54" s="46"/>
      <c r="AW54" s="50"/>
      <c r="AX54" s="50"/>
      <c r="AY54" s="50"/>
      <c r="AZ54" s="50"/>
      <c r="BA54" s="54">
        <v>17</v>
      </c>
      <c r="BB54" s="54"/>
      <c r="BC54" s="54"/>
      <c r="BD54" s="64"/>
      <c r="BE54" s="64"/>
      <c r="BF54" s="64"/>
      <c r="BG54" s="57"/>
      <c r="BH54" s="57"/>
      <c r="BI54" s="57"/>
      <c r="BJ54" s="57"/>
      <c r="BK54" s="57"/>
      <c r="BL54" s="57"/>
      <c r="BM54" s="57"/>
      <c r="BN54" s="75"/>
      <c r="BO54" s="75"/>
      <c r="BP54" s="75"/>
      <c r="BQ54" s="75"/>
      <c r="BR54" s="78"/>
      <c r="BS54" s="78"/>
      <c r="BT54" s="78"/>
      <c r="BU54" s="61"/>
      <c r="BV54" s="61"/>
      <c r="BW54" s="61"/>
      <c r="BX54" s="61"/>
      <c r="BY54" s="71"/>
      <c r="BZ54" s="71"/>
      <c r="CA54" s="71"/>
      <c r="CB54" s="71"/>
      <c r="CC54" s="71"/>
      <c r="CD54" s="71"/>
      <c r="CE54" s="71"/>
      <c r="CF54" s="81"/>
      <c r="CG54" s="81"/>
      <c r="CH54" s="81"/>
      <c r="CI54" s="67"/>
      <c r="CJ54" s="67"/>
      <c r="CK54" s="67"/>
    </row>
    <row r="55" spans="1:89" s="9" customFormat="1" ht="20.25" customHeight="1" x14ac:dyDescent="0.2">
      <c r="A55" s="7" t="s">
        <v>149</v>
      </c>
      <c r="B55" s="10" t="s">
        <v>589</v>
      </c>
      <c r="C55" s="7" t="s">
        <v>673</v>
      </c>
      <c r="D55" s="7" t="s">
        <v>243</v>
      </c>
      <c r="E55" s="7" t="s">
        <v>23</v>
      </c>
      <c r="F55" s="7" t="s">
        <v>228</v>
      </c>
      <c r="G55" s="7" t="s">
        <v>722</v>
      </c>
      <c r="H55" s="7" t="s">
        <v>1021</v>
      </c>
      <c r="I55" s="7" t="s">
        <v>1022</v>
      </c>
      <c r="J55" s="7" t="s">
        <v>1375</v>
      </c>
      <c r="K55" s="7" t="s">
        <v>1371</v>
      </c>
      <c r="L55" s="7" t="s">
        <v>177</v>
      </c>
      <c r="M55" s="24">
        <v>50</v>
      </c>
      <c r="N55" s="24">
        <v>34</v>
      </c>
      <c r="O55" s="24"/>
      <c r="P55" s="24"/>
      <c r="Q55" s="30">
        <v>389</v>
      </c>
      <c r="R55" s="30">
        <v>50</v>
      </c>
      <c r="S55" s="30"/>
      <c r="T55" s="30"/>
      <c r="U55" s="85"/>
      <c r="V55" s="85"/>
      <c r="W55" s="85"/>
      <c r="X55" s="85"/>
      <c r="Y55" s="35"/>
      <c r="Z55" s="35"/>
      <c r="AA55" s="35"/>
      <c r="AB55" s="35"/>
      <c r="AC55" s="38"/>
      <c r="AD55" s="38">
        <v>251</v>
      </c>
      <c r="AE55" s="38"/>
      <c r="AF55" s="38"/>
      <c r="AG55" s="22"/>
      <c r="AH55" s="22"/>
      <c r="AI55" s="22"/>
      <c r="AJ55" s="22"/>
      <c r="AK55" s="43"/>
      <c r="AL55" s="43"/>
      <c r="AM55" s="43"/>
      <c r="AN55" s="43"/>
      <c r="AO55" s="44"/>
      <c r="AP55" s="44"/>
      <c r="AQ55" s="44"/>
      <c r="AR55" s="44"/>
      <c r="AS55" s="46"/>
      <c r="AT55" s="46"/>
      <c r="AU55" s="46"/>
      <c r="AV55" s="46"/>
      <c r="AW55" s="50"/>
      <c r="AX55" s="50"/>
      <c r="AY55" s="50"/>
      <c r="AZ55" s="50"/>
      <c r="BA55" s="54">
        <v>15</v>
      </c>
      <c r="BB55" s="54"/>
      <c r="BC55" s="54"/>
      <c r="BD55" s="64"/>
      <c r="BE55" s="64"/>
      <c r="BF55" s="64"/>
      <c r="BG55" s="57"/>
      <c r="BH55" s="57"/>
      <c r="BI55" s="57"/>
      <c r="BJ55" s="57"/>
      <c r="BK55" s="57"/>
      <c r="BL55" s="57"/>
      <c r="BM55" s="57"/>
      <c r="BN55" s="75"/>
      <c r="BO55" s="75"/>
      <c r="BP55" s="75"/>
      <c r="BQ55" s="75"/>
      <c r="BR55" s="78"/>
      <c r="BS55" s="78"/>
      <c r="BT55" s="78"/>
      <c r="BU55" s="61"/>
      <c r="BV55" s="61"/>
      <c r="BW55" s="61"/>
      <c r="BX55" s="61"/>
      <c r="BY55" s="71"/>
      <c r="BZ55" s="71"/>
      <c r="CA55" s="71"/>
      <c r="CB55" s="71"/>
      <c r="CC55" s="71"/>
      <c r="CD55" s="71"/>
      <c r="CE55" s="71"/>
      <c r="CF55" s="81"/>
      <c r="CG55" s="81"/>
      <c r="CH55" s="81"/>
      <c r="CI55" s="67"/>
      <c r="CJ55" s="67"/>
      <c r="CK55" s="67"/>
    </row>
    <row r="56" spans="1:89" s="9" customFormat="1" ht="20.25" customHeight="1" x14ac:dyDescent="0.2">
      <c r="A56" s="7" t="s">
        <v>149</v>
      </c>
      <c r="B56" s="10" t="s">
        <v>590</v>
      </c>
      <c r="C56" s="7" t="s">
        <v>673</v>
      </c>
      <c r="D56" s="7" t="s">
        <v>244</v>
      </c>
      <c r="E56" s="7" t="s">
        <v>23</v>
      </c>
      <c r="F56" s="7" t="s">
        <v>245</v>
      </c>
      <c r="G56" s="7" t="s">
        <v>1379</v>
      </c>
      <c r="H56" s="7" t="s">
        <v>1023</v>
      </c>
      <c r="I56" s="7" t="s">
        <v>1024</v>
      </c>
      <c r="J56" s="7" t="s">
        <v>1375</v>
      </c>
      <c r="K56" s="7" t="s">
        <v>1371</v>
      </c>
      <c r="L56" s="7" t="s">
        <v>591</v>
      </c>
      <c r="M56" s="24">
        <v>91</v>
      </c>
      <c r="N56" s="24">
        <v>32</v>
      </c>
      <c r="O56" s="24"/>
      <c r="P56" s="24"/>
      <c r="Q56" s="30">
        <v>436</v>
      </c>
      <c r="R56" s="30">
        <v>91</v>
      </c>
      <c r="S56" s="30"/>
      <c r="T56" s="30"/>
      <c r="U56" s="85"/>
      <c r="V56" s="85"/>
      <c r="W56" s="85"/>
      <c r="X56" s="85"/>
      <c r="Y56" s="35"/>
      <c r="Z56" s="35"/>
      <c r="AA56" s="35"/>
      <c r="AB56" s="35"/>
      <c r="AC56" s="38"/>
      <c r="AD56" s="38">
        <v>272</v>
      </c>
      <c r="AE56" s="38"/>
      <c r="AF56" s="38"/>
      <c r="AG56" s="22"/>
      <c r="AH56" s="22"/>
      <c r="AI56" s="22"/>
      <c r="AJ56" s="22"/>
      <c r="AK56" s="43"/>
      <c r="AL56" s="43"/>
      <c r="AM56" s="43"/>
      <c r="AN56" s="43"/>
      <c r="AO56" s="44"/>
      <c r="AP56" s="44"/>
      <c r="AQ56" s="44"/>
      <c r="AR56" s="44"/>
      <c r="AS56" s="46"/>
      <c r="AT56" s="46"/>
      <c r="AU56" s="46"/>
      <c r="AV56" s="46"/>
      <c r="AW56" s="50"/>
      <c r="AX56" s="50"/>
      <c r="AY56" s="50"/>
      <c r="AZ56" s="50"/>
      <c r="BA56" s="54">
        <v>23</v>
      </c>
      <c r="BB56" s="54"/>
      <c r="BC56" s="54"/>
      <c r="BD56" s="64"/>
      <c r="BE56" s="64"/>
      <c r="BF56" s="64"/>
      <c r="BG56" s="57"/>
      <c r="BH56" s="57"/>
      <c r="BI56" s="57"/>
      <c r="BJ56" s="57"/>
      <c r="BK56" s="57"/>
      <c r="BL56" s="57"/>
      <c r="BM56" s="57"/>
      <c r="BN56" s="75"/>
      <c r="BO56" s="75"/>
      <c r="BP56" s="75"/>
      <c r="BQ56" s="75"/>
      <c r="BR56" s="78"/>
      <c r="BS56" s="78"/>
      <c r="BT56" s="78"/>
      <c r="BU56" s="61"/>
      <c r="BV56" s="61"/>
      <c r="BW56" s="61"/>
      <c r="BX56" s="61"/>
      <c r="BY56" s="71"/>
      <c r="BZ56" s="71"/>
      <c r="CA56" s="71"/>
      <c r="CB56" s="71"/>
      <c r="CC56" s="71"/>
      <c r="CD56" s="71"/>
      <c r="CE56" s="71"/>
      <c r="CF56" s="81"/>
      <c r="CG56" s="81"/>
      <c r="CH56" s="81"/>
      <c r="CI56" s="67"/>
      <c r="CJ56" s="67"/>
      <c r="CK56" s="67"/>
    </row>
    <row r="57" spans="1:89" s="9" customFormat="1" ht="20.25" customHeight="1" x14ac:dyDescent="0.2">
      <c r="A57" s="7" t="s">
        <v>149</v>
      </c>
      <c r="B57" s="10" t="s">
        <v>590</v>
      </c>
      <c r="C57" s="7" t="s">
        <v>673</v>
      </c>
      <c r="D57" s="7" t="s">
        <v>246</v>
      </c>
      <c r="E57" s="7" t="s">
        <v>23</v>
      </c>
      <c r="F57" s="7" t="s">
        <v>247</v>
      </c>
      <c r="G57" s="7" t="s">
        <v>727</v>
      </c>
      <c r="H57" s="7" t="s">
        <v>1025</v>
      </c>
      <c r="I57" s="7" t="s">
        <v>1026</v>
      </c>
      <c r="J57" s="7" t="s">
        <v>1375</v>
      </c>
      <c r="K57" s="7" t="s">
        <v>1371</v>
      </c>
      <c r="L57" s="7" t="s">
        <v>166</v>
      </c>
      <c r="M57" s="24">
        <v>29</v>
      </c>
      <c r="N57" s="24">
        <v>48</v>
      </c>
      <c r="O57" s="24"/>
      <c r="P57" s="24"/>
      <c r="Q57" s="30">
        <v>438</v>
      </c>
      <c r="R57" s="30">
        <v>29</v>
      </c>
      <c r="S57" s="30"/>
      <c r="T57" s="30"/>
      <c r="U57" s="85"/>
      <c r="V57" s="85"/>
      <c r="W57" s="85"/>
      <c r="X57" s="85"/>
      <c r="Y57" s="35"/>
      <c r="Z57" s="35"/>
      <c r="AA57" s="35"/>
      <c r="AB57" s="35"/>
      <c r="AC57" s="38"/>
      <c r="AD57" s="38">
        <v>206</v>
      </c>
      <c r="AE57" s="38"/>
      <c r="AF57" s="38"/>
      <c r="AG57" s="22"/>
      <c r="AH57" s="22"/>
      <c r="AI57" s="22"/>
      <c r="AJ57" s="22"/>
      <c r="AK57" s="43"/>
      <c r="AL57" s="43"/>
      <c r="AM57" s="43"/>
      <c r="AN57" s="43"/>
      <c r="AO57" s="44"/>
      <c r="AP57" s="44"/>
      <c r="AQ57" s="44"/>
      <c r="AR57" s="44"/>
      <c r="AS57" s="46"/>
      <c r="AT57" s="46"/>
      <c r="AU57" s="46"/>
      <c r="AV57" s="46"/>
      <c r="AW57" s="50"/>
      <c r="AX57" s="50">
        <v>1</v>
      </c>
      <c r="AY57" s="50"/>
      <c r="AZ57" s="50"/>
      <c r="BA57" s="54"/>
      <c r="BB57" s="54"/>
      <c r="BC57" s="54"/>
      <c r="BD57" s="64"/>
      <c r="BE57" s="64"/>
      <c r="BF57" s="64"/>
      <c r="BG57" s="57"/>
      <c r="BH57" s="57"/>
      <c r="BI57" s="57"/>
      <c r="BJ57" s="57"/>
      <c r="BK57" s="57"/>
      <c r="BL57" s="57"/>
      <c r="BM57" s="57"/>
      <c r="BN57" s="75"/>
      <c r="BO57" s="75"/>
      <c r="BP57" s="75"/>
      <c r="BQ57" s="75"/>
      <c r="BR57" s="78"/>
      <c r="BS57" s="78"/>
      <c r="BT57" s="78"/>
      <c r="BU57" s="61"/>
      <c r="BV57" s="61"/>
      <c r="BW57" s="61"/>
      <c r="BX57" s="61"/>
      <c r="BY57" s="71"/>
      <c r="BZ57" s="71"/>
      <c r="CA57" s="71"/>
      <c r="CB57" s="71"/>
      <c r="CC57" s="71"/>
      <c r="CD57" s="71"/>
      <c r="CE57" s="71"/>
      <c r="CF57" s="81"/>
      <c r="CG57" s="81"/>
      <c r="CH57" s="81"/>
      <c r="CI57" s="67"/>
      <c r="CJ57" s="67"/>
      <c r="CK57" s="67"/>
    </row>
    <row r="58" spans="1:89" s="9" customFormat="1" ht="20.25" customHeight="1" x14ac:dyDescent="0.2">
      <c r="A58" s="7" t="s">
        <v>149</v>
      </c>
      <c r="B58" s="10" t="s">
        <v>590</v>
      </c>
      <c r="C58" s="7" t="s">
        <v>673</v>
      </c>
      <c r="D58" s="7" t="s">
        <v>248</v>
      </c>
      <c r="E58" s="7" t="s">
        <v>23</v>
      </c>
      <c r="F58" s="7" t="s">
        <v>151</v>
      </c>
      <c r="G58" s="7" t="s">
        <v>728</v>
      </c>
      <c r="H58" s="7" t="s">
        <v>1027</v>
      </c>
      <c r="I58" s="7" t="s">
        <v>1028</v>
      </c>
      <c r="J58" s="7" t="s">
        <v>1375</v>
      </c>
      <c r="K58" s="7" t="s">
        <v>1371</v>
      </c>
      <c r="L58" s="7" t="s">
        <v>152</v>
      </c>
      <c r="M58" s="24"/>
      <c r="N58" s="24">
        <v>72</v>
      </c>
      <c r="O58" s="24"/>
      <c r="P58" s="24"/>
      <c r="Q58" s="30">
        <v>481</v>
      </c>
      <c r="R58" s="30"/>
      <c r="S58" s="30"/>
      <c r="T58" s="30"/>
      <c r="U58" s="85"/>
      <c r="V58" s="85"/>
      <c r="W58" s="85"/>
      <c r="X58" s="85"/>
      <c r="Y58" s="35"/>
      <c r="Z58" s="35"/>
      <c r="AA58" s="35"/>
      <c r="AB58" s="35"/>
      <c r="AC58" s="38"/>
      <c r="AD58" s="38">
        <v>264</v>
      </c>
      <c r="AE58" s="38"/>
      <c r="AF58" s="38"/>
      <c r="AG58" s="22"/>
      <c r="AH58" s="22"/>
      <c r="AI58" s="22"/>
      <c r="AJ58" s="22"/>
      <c r="AK58" s="43"/>
      <c r="AL58" s="43"/>
      <c r="AM58" s="43"/>
      <c r="AN58" s="43"/>
      <c r="AO58" s="44"/>
      <c r="AP58" s="44"/>
      <c r="AQ58" s="44"/>
      <c r="AR58" s="44"/>
      <c r="AS58" s="46"/>
      <c r="AT58" s="46"/>
      <c r="AU58" s="46"/>
      <c r="AV58" s="46"/>
      <c r="AW58" s="50"/>
      <c r="AX58" s="50"/>
      <c r="AY58" s="50"/>
      <c r="AZ58" s="50"/>
      <c r="BA58" s="54"/>
      <c r="BB58" s="54"/>
      <c r="BC58" s="54"/>
      <c r="BD58" s="64"/>
      <c r="BE58" s="64"/>
      <c r="BF58" s="64"/>
      <c r="BG58" s="57"/>
      <c r="BH58" s="57"/>
      <c r="BI58" s="57"/>
      <c r="BJ58" s="57"/>
      <c r="BK58" s="57"/>
      <c r="BL58" s="57"/>
      <c r="BM58" s="57"/>
      <c r="BN58" s="75"/>
      <c r="BO58" s="75"/>
      <c r="BP58" s="75"/>
      <c r="BQ58" s="75"/>
      <c r="BR58" s="78"/>
      <c r="BS58" s="78"/>
      <c r="BT58" s="78"/>
      <c r="BU58" s="61"/>
      <c r="BV58" s="61"/>
      <c r="BW58" s="61"/>
      <c r="BX58" s="61"/>
      <c r="BY58" s="71"/>
      <c r="BZ58" s="71"/>
      <c r="CA58" s="71"/>
      <c r="CB58" s="71"/>
      <c r="CC58" s="71"/>
      <c r="CD58" s="71"/>
      <c r="CE58" s="71"/>
      <c r="CF58" s="81"/>
      <c r="CG58" s="81"/>
      <c r="CH58" s="81"/>
      <c r="CI58" s="67"/>
      <c r="CJ58" s="67"/>
      <c r="CK58" s="67"/>
    </row>
    <row r="59" spans="1:89" s="9" customFormat="1" ht="20.25" customHeight="1" x14ac:dyDescent="0.2">
      <c r="A59" s="7" t="s">
        <v>149</v>
      </c>
      <c r="B59" s="10" t="s">
        <v>589</v>
      </c>
      <c r="C59" s="7" t="s">
        <v>673</v>
      </c>
      <c r="D59" s="7" t="s">
        <v>249</v>
      </c>
      <c r="E59" s="7" t="s">
        <v>23</v>
      </c>
      <c r="F59" s="7" t="s">
        <v>250</v>
      </c>
      <c r="G59" s="7" t="s">
        <v>729</v>
      </c>
      <c r="H59" s="7" t="s">
        <v>1029</v>
      </c>
      <c r="I59" s="7" t="s">
        <v>1030</v>
      </c>
      <c r="J59" s="7" t="s">
        <v>1375</v>
      </c>
      <c r="K59" s="7" t="s">
        <v>1371</v>
      </c>
      <c r="L59" s="7" t="s">
        <v>177</v>
      </c>
      <c r="M59" s="24">
        <v>90</v>
      </c>
      <c r="N59" s="24">
        <v>60</v>
      </c>
      <c r="O59" s="24"/>
      <c r="P59" s="24"/>
      <c r="Q59" s="30">
        <v>523</v>
      </c>
      <c r="R59" s="30">
        <v>90</v>
      </c>
      <c r="S59" s="30"/>
      <c r="T59" s="30"/>
      <c r="U59" s="85"/>
      <c r="V59" s="85"/>
      <c r="W59" s="85"/>
      <c r="X59" s="85"/>
      <c r="Y59" s="35"/>
      <c r="Z59" s="35"/>
      <c r="AA59" s="35"/>
      <c r="AB59" s="35"/>
      <c r="AC59" s="38"/>
      <c r="AD59" s="38">
        <v>244</v>
      </c>
      <c r="AE59" s="38"/>
      <c r="AF59" s="38"/>
      <c r="AG59" s="22"/>
      <c r="AH59" s="22"/>
      <c r="AI59" s="22"/>
      <c r="AJ59" s="22"/>
      <c r="AK59" s="43"/>
      <c r="AL59" s="43"/>
      <c r="AM59" s="43"/>
      <c r="AN59" s="43"/>
      <c r="AO59" s="44"/>
      <c r="AP59" s="44"/>
      <c r="AQ59" s="44"/>
      <c r="AR59" s="44"/>
      <c r="AS59" s="46"/>
      <c r="AT59" s="46"/>
      <c r="AU59" s="46"/>
      <c r="AV59" s="46"/>
      <c r="AW59" s="50"/>
      <c r="AX59" s="50"/>
      <c r="AY59" s="50"/>
      <c r="AZ59" s="50"/>
      <c r="BA59" s="54">
        <v>26</v>
      </c>
      <c r="BB59" s="54"/>
      <c r="BC59" s="54"/>
      <c r="BD59" s="64"/>
      <c r="BE59" s="64"/>
      <c r="BF59" s="64"/>
      <c r="BG59" s="57"/>
      <c r="BH59" s="57"/>
      <c r="BI59" s="57"/>
      <c r="BJ59" s="57"/>
      <c r="BK59" s="57"/>
      <c r="BL59" s="57"/>
      <c r="BM59" s="57"/>
      <c r="BN59" s="75"/>
      <c r="BO59" s="75"/>
      <c r="BP59" s="75"/>
      <c r="BQ59" s="75"/>
      <c r="BR59" s="78"/>
      <c r="BS59" s="78"/>
      <c r="BT59" s="78"/>
      <c r="BU59" s="61"/>
      <c r="BV59" s="61"/>
      <c r="BW59" s="61"/>
      <c r="BX59" s="61"/>
      <c r="BY59" s="71"/>
      <c r="BZ59" s="71"/>
      <c r="CA59" s="71"/>
      <c r="CB59" s="71"/>
      <c r="CC59" s="71"/>
      <c r="CD59" s="71"/>
      <c r="CE59" s="71"/>
      <c r="CF59" s="81"/>
      <c r="CG59" s="81"/>
      <c r="CH59" s="81"/>
      <c r="CI59" s="67"/>
      <c r="CJ59" s="67"/>
      <c r="CK59" s="67"/>
    </row>
    <row r="60" spans="1:89" s="9" customFormat="1" ht="20.25" customHeight="1" x14ac:dyDescent="0.2">
      <c r="A60" s="7" t="s">
        <v>149</v>
      </c>
      <c r="B60" s="10" t="s">
        <v>590</v>
      </c>
      <c r="C60" s="7" t="s">
        <v>673</v>
      </c>
      <c r="D60" s="7" t="s">
        <v>253</v>
      </c>
      <c r="E60" s="7" t="s">
        <v>23</v>
      </c>
      <c r="F60" s="7" t="s">
        <v>254</v>
      </c>
      <c r="G60" s="7" t="s">
        <v>730</v>
      </c>
      <c r="H60" s="7" t="s">
        <v>1031</v>
      </c>
      <c r="I60" s="7" t="s">
        <v>1032</v>
      </c>
      <c r="J60" s="7" t="s">
        <v>1375</v>
      </c>
      <c r="K60" s="7" t="s">
        <v>1371</v>
      </c>
      <c r="L60" s="7" t="s">
        <v>185</v>
      </c>
      <c r="M60" s="24">
        <v>18</v>
      </c>
      <c r="N60" s="24">
        <v>83</v>
      </c>
      <c r="O60" s="24"/>
      <c r="P60" s="24"/>
      <c r="Q60" s="30">
        <v>451</v>
      </c>
      <c r="R60" s="30">
        <v>18</v>
      </c>
      <c r="S60" s="30"/>
      <c r="T60" s="30"/>
      <c r="U60" s="85"/>
      <c r="V60" s="85"/>
      <c r="W60" s="85"/>
      <c r="X60" s="85"/>
      <c r="Y60" s="35"/>
      <c r="Z60" s="35"/>
      <c r="AA60" s="35"/>
      <c r="AB60" s="35"/>
      <c r="AC60" s="38"/>
      <c r="AD60" s="38">
        <v>247</v>
      </c>
      <c r="AE60" s="38"/>
      <c r="AF60" s="38"/>
      <c r="AG60" s="22"/>
      <c r="AH60" s="22"/>
      <c r="AI60" s="22"/>
      <c r="AJ60" s="22"/>
      <c r="AK60" s="43"/>
      <c r="AL60" s="43"/>
      <c r="AM60" s="43"/>
      <c r="AN60" s="43"/>
      <c r="AO60" s="44"/>
      <c r="AP60" s="44"/>
      <c r="AQ60" s="44"/>
      <c r="AR60" s="44"/>
      <c r="AS60" s="46"/>
      <c r="AT60" s="46"/>
      <c r="AU60" s="46"/>
      <c r="AV60" s="46"/>
      <c r="AW60" s="50"/>
      <c r="AX60" s="50"/>
      <c r="AY60" s="50"/>
      <c r="AZ60" s="50"/>
      <c r="BA60" s="54">
        <v>18</v>
      </c>
      <c r="BB60" s="54"/>
      <c r="BC60" s="54"/>
      <c r="BD60" s="64"/>
      <c r="BE60" s="64"/>
      <c r="BF60" s="64"/>
      <c r="BG60" s="57"/>
      <c r="BH60" s="57"/>
      <c r="BI60" s="57"/>
      <c r="BJ60" s="57"/>
      <c r="BK60" s="57"/>
      <c r="BL60" s="57"/>
      <c r="BM60" s="57"/>
      <c r="BN60" s="75"/>
      <c r="BO60" s="75"/>
      <c r="BP60" s="75"/>
      <c r="BQ60" s="75"/>
      <c r="BR60" s="78"/>
      <c r="BS60" s="78"/>
      <c r="BT60" s="78"/>
      <c r="BU60" s="61"/>
      <c r="BV60" s="61"/>
      <c r="BW60" s="61"/>
      <c r="BX60" s="61"/>
      <c r="BY60" s="71"/>
      <c r="BZ60" s="71"/>
      <c r="CA60" s="71"/>
      <c r="CB60" s="71"/>
      <c r="CC60" s="71"/>
      <c r="CD60" s="71"/>
      <c r="CE60" s="71"/>
      <c r="CF60" s="81"/>
      <c r="CG60" s="81"/>
      <c r="CH60" s="81"/>
      <c r="CI60" s="67"/>
      <c r="CJ60" s="67"/>
      <c r="CK60" s="67"/>
    </row>
    <row r="61" spans="1:89" s="9" customFormat="1" ht="20.25" customHeight="1" x14ac:dyDescent="0.2">
      <c r="A61" s="7" t="s">
        <v>149</v>
      </c>
      <c r="B61" s="10" t="s">
        <v>590</v>
      </c>
      <c r="C61" s="7" t="s">
        <v>673</v>
      </c>
      <c r="D61" s="7" t="s">
        <v>263</v>
      </c>
      <c r="E61" s="7" t="s">
        <v>23</v>
      </c>
      <c r="F61" s="7" t="s">
        <v>264</v>
      </c>
      <c r="G61" s="7" t="s">
        <v>731</v>
      </c>
      <c r="H61" s="7" t="s">
        <v>1033</v>
      </c>
      <c r="I61" s="7" t="s">
        <v>1034</v>
      </c>
      <c r="J61" s="7" t="s">
        <v>1375</v>
      </c>
      <c r="K61" s="7" t="s">
        <v>1371</v>
      </c>
      <c r="L61" s="7" t="s">
        <v>265</v>
      </c>
      <c r="M61" s="24">
        <v>77</v>
      </c>
      <c r="N61" s="24">
        <v>42</v>
      </c>
      <c r="O61" s="24"/>
      <c r="P61" s="24"/>
      <c r="Q61" s="30">
        <v>563</v>
      </c>
      <c r="R61" s="30">
        <v>77</v>
      </c>
      <c r="S61" s="30"/>
      <c r="T61" s="30"/>
      <c r="U61" s="85"/>
      <c r="V61" s="85"/>
      <c r="W61" s="85"/>
      <c r="X61" s="85"/>
      <c r="Y61" s="35"/>
      <c r="Z61" s="35"/>
      <c r="AA61" s="35"/>
      <c r="AB61" s="35"/>
      <c r="AC61" s="38"/>
      <c r="AD61" s="38">
        <v>346</v>
      </c>
      <c r="AE61" s="38"/>
      <c r="AF61" s="38"/>
      <c r="AG61" s="22"/>
      <c r="AH61" s="22"/>
      <c r="AI61" s="22"/>
      <c r="AJ61" s="22"/>
      <c r="AK61" s="43"/>
      <c r="AL61" s="43"/>
      <c r="AM61" s="43"/>
      <c r="AN61" s="43"/>
      <c r="AO61" s="44"/>
      <c r="AP61" s="44"/>
      <c r="AQ61" s="44"/>
      <c r="AR61" s="44"/>
      <c r="AS61" s="46"/>
      <c r="AT61" s="46"/>
      <c r="AU61" s="46"/>
      <c r="AV61" s="46"/>
      <c r="AW61" s="50"/>
      <c r="AX61" s="50"/>
      <c r="AY61" s="50"/>
      <c r="AZ61" s="50"/>
      <c r="BA61" s="54">
        <v>16</v>
      </c>
      <c r="BB61" s="54"/>
      <c r="BC61" s="54"/>
      <c r="BD61" s="64"/>
      <c r="BE61" s="64"/>
      <c r="BF61" s="64"/>
      <c r="BG61" s="57"/>
      <c r="BH61" s="57"/>
      <c r="BI61" s="57"/>
      <c r="BJ61" s="57"/>
      <c r="BK61" s="57"/>
      <c r="BL61" s="57"/>
      <c r="BM61" s="57"/>
      <c r="BN61" s="75"/>
      <c r="BO61" s="75"/>
      <c r="BP61" s="75"/>
      <c r="BQ61" s="75"/>
      <c r="BR61" s="78"/>
      <c r="BS61" s="78"/>
      <c r="BT61" s="78"/>
      <c r="BU61" s="61"/>
      <c r="BV61" s="61"/>
      <c r="BW61" s="61"/>
      <c r="BX61" s="61"/>
      <c r="BY61" s="71"/>
      <c r="BZ61" s="71"/>
      <c r="CA61" s="71"/>
      <c r="CB61" s="71"/>
      <c r="CC61" s="71"/>
      <c r="CD61" s="71"/>
      <c r="CE61" s="71"/>
      <c r="CF61" s="81"/>
      <c r="CG61" s="81"/>
      <c r="CH61" s="81"/>
      <c r="CI61" s="67"/>
      <c r="CJ61" s="67"/>
      <c r="CK61" s="67"/>
    </row>
    <row r="62" spans="1:89" s="9" customFormat="1" ht="20.25" customHeight="1" x14ac:dyDescent="0.2">
      <c r="A62" s="7" t="s">
        <v>356</v>
      </c>
      <c r="B62" s="10" t="s">
        <v>372</v>
      </c>
      <c r="C62" s="7" t="s">
        <v>673</v>
      </c>
      <c r="D62" s="7" t="s">
        <v>357</v>
      </c>
      <c r="E62" s="7" t="s">
        <v>23</v>
      </c>
      <c r="F62" s="7" t="s">
        <v>358</v>
      </c>
      <c r="G62" s="7" t="s">
        <v>732</v>
      </c>
      <c r="H62" s="7" t="s">
        <v>1337</v>
      </c>
      <c r="I62" s="7" t="s">
        <v>1338</v>
      </c>
      <c r="J62" s="7" t="s">
        <v>1375</v>
      </c>
      <c r="K62" s="7" t="s">
        <v>1371</v>
      </c>
      <c r="L62" s="7" t="s">
        <v>359</v>
      </c>
      <c r="M62" s="24"/>
      <c r="N62" s="24"/>
      <c r="O62" s="24"/>
      <c r="P62" s="24"/>
      <c r="Q62" s="30">
        <v>267</v>
      </c>
      <c r="R62" s="30"/>
      <c r="S62" s="30"/>
      <c r="T62" s="30"/>
      <c r="U62" s="85"/>
      <c r="V62" s="85"/>
      <c r="W62" s="85"/>
      <c r="X62" s="85"/>
      <c r="Y62" s="35"/>
      <c r="Z62" s="35"/>
      <c r="AA62" s="35"/>
      <c r="AB62" s="35"/>
      <c r="AC62" s="38"/>
      <c r="AD62" s="38">
        <v>202</v>
      </c>
      <c r="AE62" s="38"/>
      <c r="AF62" s="38"/>
      <c r="AG62" s="22"/>
      <c r="AH62" s="22"/>
      <c r="AI62" s="22"/>
      <c r="AJ62" s="22"/>
      <c r="AK62" s="43"/>
      <c r="AL62" s="43"/>
      <c r="AM62" s="43"/>
      <c r="AN62" s="43"/>
      <c r="AO62" s="44"/>
      <c r="AP62" s="44"/>
      <c r="AQ62" s="44"/>
      <c r="AR62" s="44"/>
      <c r="AS62" s="46"/>
      <c r="AT62" s="46"/>
      <c r="AU62" s="46"/>
      <c r="AV62" s="46"/>
      <c r="AW62" s="50"/>
      <c r="AX62" s="50"/>
      <c r="AY62" s="50"/>
      <c r="AZ62" s="50"/>
      <c r="BA62" s="54"/>
      <c r="BB62" s="54"/>
      <c r="BC62" s="54"/>
      <c r="BD62" s="64"/>
      <c r="BE62" s="64"/>
      <c r="BF62" s="64"/>
      <c r="BG62" s="57"/>
      <c r="BH62" s="57"/>
      <c r="BI62" s="57"/>
      <c r="BJ62" s="57"/>
      <c r="BK62" s="57"/>
      <c r="BL62" s="57"/>
      <c r="BM62" s="57"/>
      <c r="BN62" s="75"/>
      <c r="BO62" s="75"/>
      <c r="BP62" s="75"/>
      <c r="BQ62" s="75"/>
      <c r="BR62" s="78"/>
      <c r="BS62" s="78"/>
      <c r="BT62" s="78"/>
      <c r="BU62" s="61"/>
      <c r="BV62" s="61"/>
      <c r="BW62" s="61"/>
      <c r="BX62" s="61"/>
      <c r="BY62" s="71"/>
      <c r="BZ62" s="71"/>
      <c r="CA62" s="71"/>
      <c r="CB62" s="71"/>
      <c r="CC62" s="71"/>
      <c r="CD62" s="71"/>
      <c r="CE62" s="71"/>
      <c r="CF62" s="81"/>
      <c r="CG62" s="81"/>
      <c r="CH62" s="81"/>
      <c r="CI62" s="67"/>
      <c r="CJ62" s="67"/>
      <c r="CK62" s="67"/>
    </row>
    <row r="63" spans="1:89" s="9" customFormat="1" ht="20.25" customHeight="1" x14ac:dyDescent="0.2">
      <c r="A63" s="7" t="s">
        <v>356</v>
      </c>
      <c r="B63" s="10" t="s">
        <v>372</v>
      </c>
      <c r="C63" s="7" t="s">
        <v>673</v>
      </c>
      <c r="D63" s="7" t="s">
        <v>360</v>
      </c>
      <c r="E63" s="7" t="s">
        <v>23</v>
      </c>
      <c r="F63" s="7" t="s">
        <v>361</v>
      </c>
      <c r="G63" s="7" t="s">
        <v>733</v>
      </c>
      <c r="H63" s="7" t="s">
        <v>1035</v>
      </c>
      <c r="I63" s="7" t="s">
        <v>1036</v>
      </c>
      <c r="J63" s="7" t="s">
        <v>1375</v>
      </c>
      <c r="K63" s="7" t="s">
        <v>1371</v>
      </c>
      <c r="L63" s="7" t="s">
        <v>362</v>
      </c>
      <c r="M63" s="24"/>
      <c r="N63" s="24">
        <v>24</v>
      </c>
      <c r="O63" s="24"/>
      <c r="P63" s="24"/>
      <c r="Q63" s="30">
        <v>346</v>
      </c>
      <c r="R63" s="30"/>
      <c r="S63" s="30"/>
      <c r="T63" s="30"/>
      <c r="U63" s="85"/>
      <c r="V63" s="85"/>
      <c r="W63" s="85"/>
      <c r="X63" s="85"/>
      <c r="Y63" s="35"/>
      <c r="Z63" s="35"/>
      <c r="AA63" s="35"/>
      <c r="AB63" s="35"/>
      <c r="AC63" s="38"/>
      <c r="AD63" s="38">
        <v>239</v>
      </c>
      <c r="AE63" s="38"/>
      <c r="AF63" s="38"/>
      <c r="AG63" s="22"/>
      <c r="AH63" s="22"/>
      <c r="AI63" s="22"/>
      <c r="AJ63" s="22"/>
      <c r="AK63" s="43"/>
      <c r="AL63" s="43"/>
      <c r="AM63" s="43"/>
      <c r="AN63" s="43"/>
      <c r="AO63" s="44"/>
      <c r="AP63" s="44"/>
      <c r="AQ63" s="44"/>
      <c r="AR63" s="44"/>
      <c r="AS63" s="46"/>
      <c r="AT63" s="46"/>
      <c r="AU63" s="46"/>
      <c r="AV63" s="46"/>
      <c r="AW63" s="50"/>
      <c r="AX63" s="50"/>
      <c r="AY63" s="50"/>
      <c r="AZ63" s="50"/>
      <c r="BA63" s="54"/>
      <c r="BB63" s="54"/>
      <c r="BC63" s="54"/>
      <c r="BD63" s="64"/>
      <c r="BE63" s="64"/>
      <c r="BF63" s="64"/>
      <c r="BG63" s="57"/>
      <c r="BH63" s="57"/>
      <c r="BI63" s="57"/>
      <c r="BJ63" s="57"/>
      <c r="BK63" s="57"/>
      <c r="BL63" s="57"/>
      <c r="BM63" s="57"/>
      <c r="BN63" s="75"/>
      <c r="BO63" s="75"/>
      <c r="BP63" s="75"/>
      <c r="BQ63" s="75"/>
      <c r="BR63" s="78"/>
      <c r="BS63" s="78"/>
      <c r="BT63" s="78"/>
      <c r="BU63" s="61"/>
      <c r="BV63" s="61"/>
      <c r="BW63" s="61"/>
      <c r="BX63" s="61"/>
      <c r="BY63" s="71"/>
      <c r="BZ63" s="71"/>
      <c r="CA63" s="71"/>
      <c r="CB63" s="71"/>
      <c r="CC63" s="71"/>
      <c r="CD63" s="71"/>
      <c r="CE63" s="71"/>
      <c r="CF63" s="81"/>
      <c r="CG63" s="81"/>
      <c r="CH63" s="81"/>
      <c r="CI63" s="67"/>
      <c r="CJ63" s="67"/>
      <c r="CK63" s="67"/>
    </row>
    <row r="64" spans="1:89" s="9" customFormat="1" ht="20.25" customHeight="1" x14ac:dyDescent="0.2">
      <c r="A64" s="7" t="s">
        <v>356</v>
      </c>
      <c r="B64" s="10" t="s">
        <v>592</v>
      </c>
      <c r="C64" s="7" t="s">
        <v>673</v>
      </c>
      <c r="D64" s="7" t="s">
        <v>368</v>
      </c>
      <c r="E64" s="7" t="s">
        <v>23</v>
      </c>
      <c r="F64" s="7" t="s">
        <v>369</v>
      </c>
      <c r="G64" s="7" t="s">
        <v>734</v>
      </c>
      <c r="H64" s="7" t="s">
        <v>1037</v>
      </c>
      <c r="I64" s="7" t="s">
        <v>1038</v>
      </c>
      <c r="J64" s="7" t="s">
        <v>1375</v>
      </c>
      <c r="K64" s="7" t="s">
        <v>1371</v>
      </c>
      <c r="L64" s="7" t="s">
        <v>365</v>
      </c>
      <c r="M64" s="24">
        <v>72</v>
      </c>
      <c r="N64" s="24">
        <v>111</v>
      </c>
      <c r="O64" s="24"/>
      <c r="P64" s="24"/>
      <c r="Q64" s="30">
        <v>531</v>
      </c>
      <c r="R64" s="30">
        <v>72</v>
      </c>
      <c r="S64" s="30"/>
      <c r="T64" s="30"/>
      <c r="U64" s="85"/>
      <c r="V64" s="85"/>
      <c r="W64" s="85"/>
      <c r="X64" s="85"/>
      <c r="Y64" s="35"/>
      <c r="Z64" s="35"/>
      <c r="AA64" s="35"/>
      <c r="AB64" s="35"/>
      <c r="AC64" s="38"/>
      <c r="AD64" s="38"/>
      <c r="AE64" s="38"/>
      <c r="AF64" s="38"/>
      <c r="AG64" s="22"/>
      <c r="AH64" s="22">
        <v>271</v>
      </c>
      <c r="AI64" s="22"/>
      <c r="AJ64" s="22"/>
      <c r="AK64" s="43"/>
      <c r="AL64" s="43"/>
      <c r="AM64" s="43"/>
      <c r="AN64" s="43"/>
      <c r="AO64" s="44"/>
      <c r="AP64" s="44"/>
      <c r="AQ64" s="44"/>
      <c r="AR64" s="44"/>
      <c r="AS64" s="46"/>
      <c r="AT64" s="46"/>
      <c r="AU64" s="46"/>
      <c r="AV64" s="46"/>
      <c r="AW64" s="50"/>
      <c r="AX64" s="50">
        <v>6</v>
      </c>
      <c r="AY64" s="50"/>
      <c r="AZ64" s="50"/>
      <c r="BA64" s="54">
        <v>26</v>
      </c>
      <c r="BB64" s="54"/>
      <c r="BC64" s="54"/>
      <c r="BD64" s="64"/>
      <c r="BE64" s="64"/>
      <c r="BF64" s="64"/>
      <c r="BG64" s="57"/>
      <c r="BH64" s="57"/>
      <c r="BI64" s="57"/>
      <c r="BJ64" s="57"/>
      <c r="BK64" s="57"/>
      <c r="BL64" s="57"/>
      <c r="BM64" s="57"/>
      <c r="BN64" s="75"/>
      <c r="BO64" s="75"/>
      <c r="BP64" s="75"/>
      <c r="BQ64" s="75"/>
      <c r="BR64" s="78"/>
      <c r="BS64" s="78"/>
      <c r="BT64" s="78"/>
      <c r="BU64" s="61"/>
      <c r="BV64" s="61"/>
      <c r="BW64" s="61"/>
      <c r="BX64" s="61"/>
      <c r="BY64" s="71"/>
      <c r="BZ64" s="71"/>
      <c r="CA64" s="71"/>
      <c r="CB64" s="71"/>
      <c r="CC64" s="71"/>
      <c r="CD64" s="71"/>
      <c r="CE64" s="71"/>
      <c r="CF64" s="81"/>
      <c r="CG64" s="81"/>
      <c r="CH64" s="81"/>
      <c r="CI64" s="67"/>
      <c r="CJ64" s="67"/>
      <c r="CK64" s="67"/>
    </row>
    <row r="65" spans="1:89" s="9" customFormat="1" ht="20.25" customHeight="1" x14ac:dyDescent="0.2">
      <c r="A65" s="7" t="s">
        <v>356</v>
      </c>
      <c r="B65" s="10" t="s">
        <v>592</v>
      </c>
      <c r="C65" s="7" t="s">
        <v>673</v>
      </c>
      <c r="D65" s="7" t="s">
        <v>370</v>
      </c>
      <c r="E65" s="7" t="s">
        <v>23</v>
      </c>
      <c r="F65" s="7" t="s">
        <v>371</v>
      </c>
      <c r="G65" s="7" t="s">
        <v>735</v>
      </c>
      <c r="H65" s="7" t="s">
        <v>1039</v>
      </c>
      <c r="I65" s="7" t="s">
        <v>1040</v>
      </c>
      <c r="J65" s="7" t="s">
        <v>1375</v>
      </c>
      <c r="K65" s="7" t="s">
        <v>1371</v>
      </c>
      <c r="L65" s="7" t="s">
        <v>365</v>
      </c>
      <c r="M65" s="24">
        <v>88</v>
      </c>
      <c r="N65" s="24">
        <v>79</v>
      </c>
      <c r="O65" s="24"/>
      <c r="P65" s="24"/>
      <c r="Q65" s="30">
        <v>533</v>
      </c>
      <c r="R65" s="30">
        <v>64</v>
      </c>
      <c r="S65" s="30"/>
      <c r="T65" s="30"/>
      <c r="U65" s="85"/>
      <c r="V65" s="85"/>
      <c r="W65" s="85"/>
      <c r="X65" s="85"/>
      <c r="Y65" s="35"/>
      <c r="Z65" s="35"/>
      <c r="AA65" s="35"/>
      <c r="AB65" s="35"/>
      <c r="AC65" s="38"/>
      <c r="AD65" s="38">
        <v>305</v>
      </c>
      <c r="AE65" s="38"/>
      <c r="AF65" s="38"/>
      <c r="AG65" s="22"/>
      <c r="AH65" s="22"/>
      <c r="AI65" s="22"/>
      <c r="AJ65" s="22"/>
      <c r="AK65" s="43"/>
      <c r="AL65" s="43"/>
      <c r="AM65" s="43"/>
      <c r="AN65" s="43"/>
      <c r="AO65" s="44"/>
      <c r="AP65" s="44"/>
      <c r="AQ65" s="44"/>
      <c r="AR65" s="44"/>
      <c r="AS65" s="46"/>
      <c r="AT65" s="46"/>
      <c r="AU65" s="46"/>
      <c r="AV65" s="46"/>
      <c r="AW65" s="50"/>
      <c r="AX65" s="50"/>
      <c r="AY65" s="50"/>
      <c r="AZ65" s="50"/>
      <c r="BA65" s="54">
        <v>16</v>
      </c>
      <c r="BB65" s="54"/>
      <c r="BC65" s="54"/>
      <c r="BD65" s="64"/>
      <c r="BE65" s="64"/>
      <c r="BF65" s="64"/>
      <c r="BG65" s="57"/>
      <c r="BH65" s="57"/>
      <c r="BI65" s="57"/>
      <c r="BJ65" s="57"/>
      <c r="BK65" s="57"/>
      <c r="BL65" s="57"/>
      <c r="BM65" s="57"/>
      <c r="BN65" s="75"/>
      <c r="BO65" s="75"/>
      <c r="BP65" s="75"/>
      <c r="BQ65" s="75"/>
      <c r="BR65" s="78"/>
      <c r="BS65" s="78"/>
      <c r="BT65" s="78"/>
      <c r="BU65" s="61">
        <v>24</v>
      </c>
      <c r="BV65" s="61">
        <v>16</v>
      </c>
      <c r="BW65" s="61">
        <v>16</v>
      </c>
      <c r="BX65" s="61">
        <v>16</v>
      </c>
      <c r="BY65" s="71"/>
      <c r="BZ65" s="71"/>
      <c r="CA65" s="71"/>
      <c r="CB65" s="71"/>
      <c r="CC65" s="71"/>
      <c r="CD65" s="71"/>
      <c r="CE65" s="71"/>
      <c r="CF65" s="81"/>
      <c r="CG65" s="81"/>
      <c r="CH65" s="81"/>
      <c r="CI65" s="67"/>
      <c r="CJ65" s="67"/>
      <c r="CK65" s="67"/>
    </row>
    <row r="66" spans="1:89" s="9" customFormat="1" ht="20.25" customHeight="1" x14ac:dyDescent="0.2">
      <c r="A66" s="7" t="s">
        <v>356</v>
      </c>
      <c r="B66" s="10" t="s">
        <v>372</v>
      </c>
      <c r="C66" s="7" t="s">
        <v>673</v>
      </c>
      <c r="D66" s="7" t="s">
        <v>373</v>
      </c>
      <c r="E66" s="7" t="s">
        <v>23</v>
      </c>
      <c r="F66" s="7" t="s">
        <v>374</v>
      </c>
      <c r="G66" s="7" t="s">
        <v>736</v>
      </c>
      <c r="H66" s="7" t="s">
        <v>1041</v>
      </c>
      <c r="I66" s="7" t="s">
        <v>1042</v>
      </c>
      <c r="J66" s="7" t="s">
        <v>1375</v>
      </c>
      <c r="K66" s="7" t="s">
        <v>1371</v>
      </c>
      <c r="L66" s="7" t="s">
        <v>372</v>
      </c>
      <c r="M66" s="24"/>
      <c r="N66" s="24">
        <v>52</v>
      </c>
      <c r="O66" s="24"/>
      <c r="P66" s="24"/>
      <c r="Q66" s="30">
        <v>481</v>
      </c>
      <c r="R66" s="30"/>
      <c r="S66" s="30"/>
      <c r="T66" s="30"/>
      <c r="U66" s="85"/>
      <c r="V66" s="85"/>
      <c r="W66" s="85"/>
      <c r="X66" s="85"/>
      <c r="Y66" s="35"/>
      <c r="Z66" s="35"/>
      <c r="AA66" s="35"/>
      <c r="AB66" s="35"/>
      <c r="AC66" s="38"/>
      <c r="AD66" s="38">
        <v>299</v>
      </c>
      <c r="AE66" s="38"/>
      <c r="AF66" s="38"/>
      <c r="AG66" s="22"/>
      <c r="AH66" s="22"/>
      <c r="AI66" s="22"/>
      <c r="AJ66" s="22"/>
      <c r="AK66" s="43"/>
      <c r="AL66" s="43"/>
      <c r="AM66" s="43"/>
      <c r="AN66" s="43"/>
      <c r="AO66" s="44"/>
      <c r="AP66" s="44"/>
      <c r="AQ66" s="44"/>
      <c r="AR66" s="44"/>
      <c r="AS66" s="46"/>
      <c r="AT66" s="46"/>
      <c r="AU66" s="46"/>
      <c r="AV66" s="46"/>
      <c r="AW66" s="50"/>
      <c r="AX66" s="50"/>
      <c r="AY66" s="50"/>
      <c r="AZ66" s="50"/>
      <c r="BA66" s="54"/>
      <c r="BB66" s="54"/>
      <c r="BC66" s="54"/>
      <c r="BD66" s="64"/>
      <c r="BE66" s="64"/>
      <c r="BF66" s="64"/>
      <c r="BG66" s="57"/>
      <c r="BH66" s="57"/>
      <c r="BI66" s="57"/>
      <c r="BJ66" s="57"/>
      <c r="BK66" s="57"/>
      <c r="BL66" s="57"/>
      <c r="BM66" s="57"/>
      <c r="BN66" s="75"/>
      <c r="BO66" s="75"/>
      <c r="BP66" s="75"/>
      <c r="BQ66" s="75"/>
      <c r="BR66" s="78"/>
      <c r="BS66" s="78"/>
      <c r="BT66" s="78"/>
      <c r="BU66" s="61"/>
      <c r="BV66" s="61"/>
      <c r="BW66" s="61"/>
      <c r="BX66" s="61"/>
      <c r="BY66" s="71"/>
      <c r="BZ66" s="71"/>
      <c r="CA66" s="71"/>
      <c r="CB66" s="71"/>
      <c r="CC66" s="71"/>
      <c r="CD66" s="71"/>
      <c r="CE66" s="71"/>
      <c r="CF66" s="81"/>
      <c r="CG66" s="81"/>
      <c r="CH66" s="81"/>
      <c r="CI66" s="67"/>
      <c r="CJ66" s="67"/>
      <c r="CK66" s="67"/>
    </row>
    <row r="67" spans="1:89" s="9" customFormat="1" ht="20.25" customHeight="1" x14ac:dyDescent="0.2">
      <c r="A67" s="7" t="s">
        <v>356</v>
      </c>
      <c r="B67" s="10" t="s">
        <v>372</v>
      </c>
      <c r="C67" s="7" t="s">
        <v>673</v>
      </c>
      <c r="D67" s="7" t="s">
        <v>375</v>
      </c>
      <c r="E67" s="7" t="s">
        <v>23</v>
      </c>
      <c r="F67" s="7" t="s">
        <v>376</v>
      </c>
      <c r="G67" s="7" t="s">
        <v>737</v>
      </c>
      <c r="H67" s="7" t="s">
        <v>1043</v>
      </c>
      <c r="I67" s="7" t="s">
        <v>1044</v>
      </c>
      <c r="J67" s="7" t="s">
        <v>1375</v>
      </c>
      <c r="K67" s="7" t="s">
        <v>1371</v>
      </c>
      <c r="L67" s="7" t="s">
        <v>377</v>
      </c>
      <c r="M67" s="24">
        <v>20</v>
      </c>
      <c r="N67" s="24">
        <v>169</v>
      </c>
      <c r="O67" s="24"/>
      <c r="P67" s="24"/>
      <c r="Q67" s="30">
        <v>274</v>
      </c>
      <c r="R67" s="30">
        <v>20</v>
      </c>
      <c r="S67" s="30"/>
      <c r="T67" s="30"/>
      <c r="U67" s="85"/>
      <c r="V67" s="85"/>
      <c r="W67" s="85"/>
      <c r="X67" s="85"/>
      <c r="Y67" s="35"/>
      <c r="Z67" s="35"/>
      <c r="AA67" s="35"/>
      <c r="AB67" s="35"/>
      <c r="AC67" s="38"/>
      <c r="AD67" s="38"/>
      <c r="AE67" s="38"/>
      <c r="AF67" s="38"/>
      <c r="AG67" s="22"/>
      <c r="AH67" s="22"/>
      <c r="AI67" s="22"/>
      <c r="AJ67" s="22"/>
      <c r="AK67" s="43"/>
      <c r="AL67" s="43"/>
      <c r="AM67" s="43"/>
      <c r="AN67" s="43"/>
      <c r="AO67" s="44"/>
      <c r="AP67" s="44"/>
      <c r="AQ67" s="44"/>
      <c r="AR67" s="44"/>
      <c r="AS67" s="46"/>
      <c r="AT67" s="46"/>
      <c r="AU67" s="46"/>
      <c r="AV67" s="46"/>
      <c r="AW67" s="50"/>
      <c r="AX67" s="50">
        <v>1</v>
      </c>
      <c r="AY67" s="50"/>
      <c r="AZ67" s="50"/>
      <c r="BA67" s="54"/>
      <c r="BB67" s="54"/>
      <c r="BC67" s="54"/>
      <c r="BD67" s="64"/>
      <c r="BE67" s="64"/>
      <c r="BF67" s="64"/>
      <c r="BG67" s="57"/>
      <c r="BH67" s="57"/>
      <c r="BI67" s="57"/>
      <c r="BJ67" s="57"/>
      <c r="BK67" s="57"/>
      <c r="BL67" s="57"/>
      <c r="BM67" s="57"/>
      <c r="BN67" s="75"/>
      <c r="BO67" s="75"/>
      <c r="BP67" s="75"/>
      <c r="BQ67" s="75"/>
      <c r="BR67" s="78"/>
      <c r="BS67" s="78"/>
      <c r="BT67" s="78"/>
      <c r="BU67" s="61"/>
      <c r="BV67" s="61"/>
      <c r="BW67" s="61"/>
      <c r="BX67" s="61"/>
      <c r="BY67" s="71"/>
      <c r="BZ67" s="71"/>
      <c r="CA67" s="71"/>
      <c r="CB67" s="71"/>
      <c r="CC67" s="71"/>
      <c r="CD67" s="71"/>
      <c r="CE67" s="71"/>
      <c r="CF67" s="81"/>
      <c r="CG67" s="81"/>
      <c r="CH67" s="81"/>
      <c r="CI67" s="67"/>
      <c r="CJ67" s="67"/>
      <c r="CK67" s="67"/>
    </row>
    <row r="68" spans="1:89" s="9" customFormat="1" ht="20.25" customHeight="1" x14ac:dyDescent="0.2">
      <c r="A68" s="7" t="s">
        <v>356</v>
      </c>
      <c r="B68" s="10" t="s">
        <v>372</v>
      </c>
      <c r="C68" s="7" t="s">
        <v>673</v>
      </c>
      <c r="D68" s="7" t="s">
        <v>378</v>
      </c>
      <c r="E68" s="7" t="s">
        <v>23</v>
      </c>
      <c r="F68" s="7" t="s">
        <v>379</v>
      </c>
      <c r="G68" s="7" t="s">
        <v>738</v>
      </c>
      <c r="H68" s="7" t="s">
        <v>1045</v>
      </c>
      <c r="I68" s="7" t="s">
        <v>1046</v>
      </c>
      <c r="J68" s="7" t="s">
        <v>1375</v>
      </c>
      <c r="K68" s="7" t="s">
        <v>1371</v>
      </c>
      <c r="L68" s="7" t="s">
        <v>380</v>
      </c>
      <c r="M68" s="24">
        <v>17</v>
      </c>
      <c r="N68" s="24">
        <v>41</v>
      </c>
      <c r="O68" s="24"/>
      <c r="P68" s="24"/>
      <c r="Q68" s="30">
        <v>274</v>
      </c>
      <c r="R68" s="30">
        <v>17</v>
      </c>
      <c r="S68" s="30"/>
      <c r="T68" s="30"/>
      <c r="U68" s="85"/>
      <c r="V68" s="85"/>
      <c r="W68" s="85"/>
      <c r="X68" s="85"/>
      <c r="Y68" s="35"/>
      <c r="Z68" s="35"/>
      <c r="AA68" s="35"/>
      <c r="AB68" s="35"/>
      <c r="AC68" s="38"/>
      <c r="AD68" s="38">
        <v>154</v>
      </c>
      <c r="AE68" s="38"/>
      <c r="AF68" s="38"/>
      <c r="AG68" s="22"/>
      <c r="AH68" s="22"/>
      <c r="AI68" s="22"/>
      <c r="AJ68" s="22"/>
      <c r="AK68" s="43"/>
      <c r="AL68" s="43"/>
      <c r="AM68" s="43"/>
      <c r="AN68" s="43"/>
      <c r="AO68" s="44"/>
      <c r="AP68" s="44"/>
      <c r="AQ68" s="44"/>
      <c r="AR68" s="44"/>
      <c r="AS68" s="46"/>
      <c r="AT68" s="46"/>
      <c r="AU68" s="46"/>
      <c r="AV68" s="46"/>
      <c r="AW68" s="50"/>
      <c r="AX68" s="50"/>
      <c r="AY68" s="50"/>
      <c r="AZ68" s="50"/>
      <c r="BA68" s="54">
        <v>17</v>
      </c>
      <c r="BB68" s="54"/>
      <c r="BC68" s="54"/>
      <c r="BD68" s="64"/>
      <c r="BE68" s="64"/>
      <c r="BF68" s="64"/>
      <c r="BG68" s="57"/>
      <c r="BH68" s="57"/>
      <c r="BI68" s="57"/>
      <c r="BJ68" s="57"/>
      <c r="BK68" s="57"/>
      <c r="BL68" s="57"/>
      <c r="BM68" s="57"/>
      <c r="BN68" s="75"/>
      <c r="BO68" s="75"/>
      <c r="BP68" s="75"/>
      <c r="BQ68" s="75"/>
      <c r="BR68" s="78"/>
      <c r="BS68" s="78"/>
      <c r="BT68" s="78"/>
      <c r="BU68" s="61"/>
      <c r="BV68" s="61"/>
      <c r="BW68" s="61"/>
      <c r="BX68" s="61"/>
      <c r="BY68" s="71"/>
      <c r="BZ68" s="71"/>
      <c r="CA68" s="71"/>
      <c r="CB68" s="71"/>
      <c r="CC68" s="71"/>
      <c r="CD68" s="71"/>
      <c r="CE68" s="71"/>
      <c r="CF68" s="81"/>
      <c r="CG68" s="81"/>
      <c r="CH68" s="81"/>
      <c r="CI68" s="67"/>
      <c r="CJ68" s="67"/>
      <c r="CK68" s="67"/>
    </row>
    <row r="69" spans="1:89" s="9" customFormat="1" ht="20.25" customHeight="1" x14ac:dyDescent="0.2">
      <c r="A69" s="7" t="s">
        <v>356</v>
      </c>
      <c r="B69" s="10" t="s">
        <v>372</v>
      </c>
      <c r="C69" s="7" t="s">
        <v>673</v>
      </c>
      <c r="D69" s="7" t="s">
        <v>381</v>
      </c>
      <c r="E69" s="7" t="s">
        <v>23</v>
      </c>
      <c r="F69" s="7" t="s">
        <v>553</v>
      </c>
      <c r="G69" s="7" t="s">
        <v>897</v>
      </c>
      <c r="H69" s="7" t="s">
        <v>1047</v>
      </c>
      <c r="I69" s="7" t="s">
        <v>1048</v>
      </c>
      <c r="J69" s="7" t="s">
        <v>1375</v>
      </c>
      <c r="K69" s="7" t="s">
        <v>1371</v>
      </c>
      <c r="L69" s="7" t="s">
        <v>382</v>
      </c>
      <c r="M69" s="24"/>
      <c r="N69" s="24">
        <v>130</v>
      </c>
      <c r="O69" s="24"/>
      <c r="P69" s="24"/>
      <c r="Q69" s="30">
        <v>170</v>
      </c>
      <c r="R69" s="30"/>
      <c r="S69" s="30"/>
      <c r="T69" s="30"/>
      <c r="U69" s="85"/>
      <c r="V69" s="85"/>
      <c r="W69" s="85"/>
      <c r="X69" s="85"/>
      <c r="Y69" s="35"/>
      <c r="Z69" s="35"/>
      <c r="AA69" s="35"/>
      <c r="AB69" s="35"/>
      <c r="AC69" s="38"/>
      <c r="AD69" s="38"/>
      <c r="AE69" s="38"/>
      <c r="AF69" s="38"/>
      <c r="AG69" s="22"/>
      <c r="AH69" s="22"/>
      <c r="AI69" s="22"/>
      <c r="AJ69" s="22"/>
      <c r="AK69" s="43"/>
      <c r="AL69" s="43"/>
      <c r="AM69" s="43"/>
      <c r="AN69" s="43"/>
      <c r="AO69" s="44"/>
      <c r="AP69" s="44"/>
      <c r="AQ69" s="44"/>
      <c r="AR69" s="44"/>
      <c r="AS69" s="46"/>
      <c r="AT69" s="46"/>
      <c r="AU69" s="46"/>
      <c r="AV69" s="46"/>
      <c r="AW69" s="50"/>
      <c r="AX69" s="50"/>
      <c r="AY69" s="50"/>
      <c r="AZ69" s="50"/>
      <c r="BA69" s="54"/>
      <c r="BB69" s="54"/>
      <c r="BC69" s="54"/>
      <c r="BD69" s="64"/>
      <c r="BE69" s="64"/>
      <c r="BF69" s="64"/>
      <c r="BG69" s="57"/>
      <c r="BH69" s="57"/>
      <c r="BI69" s="57"/>
      <c r="BJ69" s="57"/>
      <c r="BK69" s="57"/>
      <c r="BL69" s="57"/>
      <c r="BM69" s="57"/>
      <c r="BN69" s="75"/>
      <c r="BO69" s="75"/>
      <c r="BP69" s="75"/>
      <c r="BQ69" s="75"/>
      <c r="BR69" s="78"/>
      <c r="BS69" s="78"/>
      <c r="BT69" s="78"/>
      <c r="BU69" s="61"/>
      <c r="BV69" s="61"/>
      <c r="BW69" s="61"/>
      <c r="BX69" s="61"/>
      <c r="BY69" s="71"/>
      <c r="BZ69" s="71"/>
      <c r="CA69" s="71"/>
      <c r="CB69" s="71"/>
      <c r="CC69" s="71"/>
      <c r="CD69" s="71"/>
      <c r="CE69" s="71"/>
      <c r="CF69" s="81"/>
      <c r="CG69" s="81"/>
      <c r="CH69" s="81"/>
      <c r="CI69" s="67"/>
      <c r="CJ69" s="67"/>
      <c r="CK69" s="67"/>
    </row>
    <row r="70" spans="1:89" s="9" customFormat="1" ht="20.25" customHeight="1" x14ac:dyDescent="0.2">
      <c r="A70" s="7" t="s">
        <v>356</v>
      </c>
      <c r="B70" s="10" t="s">
        <v>372</v>
      </c>
      <c r="C70" s="7" t="s">
        <v>673</v>
      </c>
      <c r="D70" s="7" t="s">
        <v>383</v>
      </c>
      <c r="E70" s="7" t="s">
        <v>23</v>
      </c>
      <c r="F70" s="7" t="s">
        <v>384</v>
      </c>
      <c r="G70" s="7" t="s">
        <v>739</v>
      </c>
      <c r="H70" s="7" t="s">
        <v>1049</v>
      </c>
      <c r="I70" s="7" t="s">
        <v>1050</v>
      </c>
      <c r="J70" s="7" t="s">
        <v>1375</v>
      </c>
      <c r="K70" s="7" t="s">
        <v>1371</v>
      </c>
      <c r="L70" s="7" t="s">
        <v>385</v>
      </c>
      <c r="M70" s="24"/>
      <c r="N70" s="24">
        <v>42</v>
      </c>
      <c r="O70" s="24"/>
      <c r="P70" s="24"/>
      <c r="Q70" s="30">
        <v>272</v>
      </c>
      <c r="R70" s="30"/>
      <c r="S70" s="30"/>
      <c r="T70" s="30"/>
      <c r="U70" s="85"/>
      <c r="V70" s="85"/>
      <c r="W70" s="85"/>
      <c r="X70" s="85"/>
      <c r="Y70" s="35"/>
      <c r="Z70" s="35"/>
      <c r="AA70" s="35"/>
      <c r="AB70" s="35"/>
      <c r="AC70" s="38"/>
      <c r="AD70" s="38">
        <v>155</v>
      </c>
      <c r="AE70" s="38"/>
      <c r="AF70" s="38"/>
      <c r="AG70" s="22"/>
      <c r="AH70" s="22"/>
      <c r="AI70" s="22"/>
      <c r="AJ70" s="22"/>
      <c r="AK70" s="43"/>
      <c r="AL70" s="43"/>
      <c r="AM70" s="43"/>
      <c r="AN70" s="43"/>
      <c r="AO70" s="44"/>
      <c r="AP70" s="44"/>
      <c r="AQ70" s="44"/>
      <c r="AR70" s="44"/>
      <c r="AS70" s="46"/>
      <c r="AT70" s="46"/>
      <c r="AU70" s="46"/>
      <c r="AV70" s="46"/>
      <c r="AW70" s="50"/>
      <c r="AX70" s="50"/>
      <c r="AY70" s="50"/>
      <c r="AZ70" s="50"/>
      <c r="BA70" s="54"/>
      <c r="BB70" s="54"/>
      <c r="BC70" s="54"/>
      <c r="BD70" s="64"/>
      <c r="BE70" s="64"/>
      <c r="BF70" s="64"/>
      <c r="BG70" s="57"/>
      <c r="BH70" s="57"/>
      <c r="BI70" s="57"/>
      <c r="BJ70" s="57"/>
      <c r="BK70" s="57"/>
      <c r="BL70" s="57"/>
      <c r="BM70" s="57"/>
      <c r="BN70" s="75"/>
      <c r="BO70" s="75"/>
      <c r="BP70" s="75"/>
      <c r="BQ70" s="75"/>
      <c r="BR70" s="78"/>
      <c r="BS70" s="78"/>
      <c r="BT70" s="78"/>
      <c r="BU70" s="61"/>
      <c r="BV70" s="61"/>
      <c r="BW70" s="61"/>
      <c r="BX70" s="61"/>
      <c r="BY70" s="71"/>
      <c r="BZ70" s="71"/>
      <c r="CA70" s="71"/>
      <c r="CB70" s="71"/>
      <c r="CC70" s="71"/>
      <c r="CD70" s="71"/>
      <c r="CE70" s="71"/>
      <c r="CF70" s="81"/>
      <c r="CG70" s="81"/>
      <c r="CH70" s="81"/>
      <c r="CI70" s="67"/>
      <c r="CJ70" s="67"/>
      <c r="CK70" s="67"/>
    </row>
    <row r="71" spans="1:89" s="9" customFormat="1" ht="20.25" customHeight="1" x14ac:dyDescent="0.2">
      <c r="A71" s="7" t="s">
        <v>356</v>
      </c>
      <c r="B71" s="10" t="s">
        <v>592</v>
      </c>
      <c r="C71" s="7" t="s">
        <v>673</v>
      </c>
      <c r="D71" s="7" t="s">
        <v>386</v>
      </c>
      <c r="E71" s="7" t="s">
        <v>23</v>
      </c>
      <c r="F71" s="7" t="s">
        <v>387</v>
      </c>
      <c r="G71" s="7" t="s">
        <v>740</v>
      </c>
      <c r="H71" s="7" t="s">
        <v>1051</v>
      </c>
      <c r="I71" s="7" t="s">
        <v>1052</v>
      </c>
      <c r="J71" s="7" t="s">
        <v>1375</v>
      </c>
      <c r="K71" s="7" t="s">
        <v>1371</v>
      </c>
      <c r="L71" s="7" t="s">
        <v>388</v>
      </c>
      <c r="M71" s="24"/>
      <c r="N71" s="24">
        <v>59</v>
      </c>
      <c r="O71" s="24"/>
      <c r="P71" s="24"/>
      <c r="Q71" s="30">
        <v>523</v>
      </c>
      <c r="R71" s="30"/>
      <c r="S71" s="30"/>
      <c r="T71" s="30"/>
      <c r="U71" s="85"/>
      <c r="V71" s="85"/>
      <c r="W71" s="85"/>
      <c r="X71" s="85"/>
      <c r="Y71" s="35"/>
      <c r="Z71" s="35"/>
      <c r="AA71" s="35"/>
      <c r="AB71" s="35"/>
      <c r="AC71" s="38"/>
      <c r="AD71" s="38">
        <v>327</v>
      </c>
      <c r="AE71" s="38"/>
      <c r="AF71" s="38"/>
      <c r="AG71" s="22"/>
      <c r="AH71" s="22"/>
      <c r="AI71" s="22"/>
      <c r="AJ71" s="22"/>
      <c r="AK71" s="43"/>
      <c r="AL71" s="43"/>
      <c r="AM71" s="43"/>
      <c r="AN71" s="43"/>
      <c r="AO71" s="44"/>
      <c r="AP71" s="44"/>
      <c r="AQ71" s="44"/>
      <c r="AR71" s="44"/>
      <c r="AS71" s="46"/>
      <c r="AT71" s="46"/>
      <c r="AU71" s="46"/>
      <c r="AV71" s="46"/>
      <c r="AW71" s="50"/>
      <c r="AX71" s="50"/>
      <c r="AY71" s="50"/>
      <c r="AZ71" s="50"/>
      <c r="BA71" s="54"/>
      <c r="BB71" s="54"/>
      <c r="BC71" s="54"/>
      <c r="BD71" s="64"/>
      <c r="BE71" s="64"/>
      <c r="BF71" s="64"/>
      <c r="BG71" s="57"/>
      <c r="BH71" s="57"/>
      <c r="BI71" s="57"/>
      <c r="BJ71" s="57"/>
      <c r="BK71" s="57"/>
      <c r="BL71" s="57"/>
      <c r="BM71" s="57"/>
      <c r="BN71" s="75"/>
      <c r="BO71" s="75"/>
      <c r="BP71" s="75"/>
      <c r="BQ71" s="75"/>
      <c r="BR71" s="78"/>
      <c r="BS71" s="78"/>
      <c r="BT71" s="78"/>
      <c r="BU71" s="61"/>
      <c r="BV71" s="61"/>
      <c r="BW71" s="61"/>
      <c r="BX71" s="61"/>
      <c r="BY71" s="71"/>
      <c r="BZ71" s="71"/>
      <c r="CA71" s="71"/>
      <c r="CB71" s="71"/>
      <c r="CC71" s="71"/>
      <c r="CD71" s="71"/>
      <c r="CE71" s="71"/>
      <c r="CF71" s="81"/>
      <c r="CG71" s="81"/>
      <c r="CH71" s="81"/>
      <c r="CI71" s="67"/>
      <c r="CJ71" s="67"/>
      <c r="CK71" s="67"/>
    </row>
    <row r="72" spans="1:89" s="9" customFormat="1" ht="20.25" customHeight="1" x14ac:dyDescent="0.2">
      <c r="A72" s="7" t="s">
        <v>356</v>
      </c>
      <c r="B72" s="10" t="s">
        <v>394</v>
      </c>
      <c r="C72" s="7" t="s">
        <v>673</v>
      </c>
      <c r="D72" s="7" t="s">
        <v>389</v>
      </c>
      <c r="E72" s="7" t="s">
        <v>23</v>
      </c>
      <c r="F72" s="7" t="s">
        <v>390</v>
      </c>
      <c r="G72" s="7" t="s">
        <v>741</v>
      </c>
      <c r="H72" s="7" t="s">
        <v>1053</v>
      </c>
      <c r="I72" s="7" t="s">
        <v>1054</v>
      </c>
      <c r="J72" s="7" t="s">
        <v>1375</v>
      </c>
      <c r="K72" s="7" t="s">
        <v>1371</v>
      </c>
      <c r="L72" s="7" t="s">
        <v>391</v>
      </c>
      <c r="M72" s="24"/>
      <c r="N72" s="24">
        <v>47</v>
      </c>
      <c r="O72" s="24"/>
      <c r="P72" s="24"/>
      <c r="Q72" s="30">
        <v>376</v>
      </c>
      <c r="R72" s="30"/>
      <c r="S72" s="30"/>
      <c r="T72" s="30"/>
      <c r="U72" s="85"/>
      <c r="V72" s="85"/>
      <c r="W72" s="85"/>
      <c r="X72" s="85"/>
      <c r="Y72" s="35"/>
      <c r="Z72" s="35"/>
      <c r="AA72" s="35"/>
      <c r="AB72" s="35"/>
      <c r="AC72" s="38"/>
      <c r="AD72" s="38">
        <v>235</v>
      </c>
      <c r="AE72" s="38"/>
      <c r="AF72" s="38"/>
      <c r="AG72" s="22"/>
      <c r="AH72" s="22"/>
      <c r="AI72" s="22"/>
      <c r="AJ72" s="22"/>
      <c r="AK72" s="43"/>
      <c r="AL72" s="43"/>
      <c r="AM72" s="43"/>
      <c r="AN72" s="43"/>
      <c r="AO72" s="44"/>
      <c r="AP72" s="44"/>
      <c r="AQ72" s="44"/>
      <c r="AR72" s="44"/>
      <c r="AS72" s="46"/>
      <c r="AT72" s="46"/>
      <c r="AU72" s="46"/>
      <c r="AV72" s="46"/>
      <c r="AW72" s="50"/>
      <c r="AX72" s="50"/>
      <c r="AY72" s="50"/>
      <c r="AZ72" s="50"/>
      <c r="BA72" s="54"/>
      <c r="BB72" s="54"/>
      <c r="BC72" s="54"/>
      <c r="BD72" s="64"/>
      <c r="BE72" s="64"/>
      <c r="BF72" s="64"/>
      <c r="BG72" s="57"/>
      <c r="BH72" s="57"/>
      <c r="BI72" s="57"/>
      <c r="BJ72" s="57"/>
      <c r="BK72" s="57"/>
      <c r="BL72" s="57"/>
      <c r="BM72" s="57"/>
      <c r="BN72" s="75"/>
      <c r="BO72" s="75"/>
      <c r="BP72" s="75"/>
      <c r="BQ72" s="75"/>
      <c r="BR72" s="78"/>
      <c r="BS72" s="78"/>
      <c r="BT72" s="78"/>
      <c r="BU72" s="61"/>
      <c r="BV72" s="61"/>
      <c r="BW72" s="61"/>
      <c r="BX72" s="61"/>
      <c r="BY72" s="71"/>
      <c r="BZ72" s="71"/>
      <c r="CA72" s="71"/>
      <c r="CB72" s="71"/>
      <c r="CC72" s="71"/>
      <c r="CD72" s="71"/>
      <c r="CE72" s="71"/>
      <c r="CF72" s="81"/>
      <c r="CG72" s="81"/>
      <c r="CH72" s="81"/>
      <c r="CI72" s="67"/>
      <c r="CJ72" s="67"/>
      <c r="CK72" s="67"/>
    </row>
    <row r="73" spans="1:89" s="9" customFormat="1" ht="20.25" customHeight="1" x14ac:dyDescent="0.2">
      <c r="A73" s="7" t="s">
        <v>356</v>
      </c>
      <c r="B73" s="10" t="s">
        <v>394</v>
      </c>
      <c r="C73" s="7" t="s">
        <v>673</v>
      </c>
      <c r="D73" s="7" t="s">
        <v>406</v>
      </c>
      <c r="E73" s="7" t="s">
        <v>23</v>
      </c>
      <c r="F73" s="7" t="s">
        <v>407</v>
      </c>
      <c r="G73" s="7" t="s">
        <v>742</v>
      </c>
      <c r="H73" s="7" t="s">
        <v>1055</v>
      </c>
      <c r="I73" s="7" t="s">
        <v>1056</v>
      </c>
      <c r="J73" s="7" t="s">
        <v>1375</v>
      </c>
      <c r="K73" s="7" t="s">
        <v>1371</v>
      </c>
      <c r="L73" s="7" t="s">
        <v>394</v>
      </c>
      <c r="M73" s="24">
        <v>5</v>
      </c>
      <c r="N73" s="24">
        <v>87</v>
      </c>
      <c r="O73" s="24"/>
      <c r="P73" s="24"/>
      <c r="Q73" s="30">
        <v>434</v>
      </c>
      <c r="R73" s="30">
        <v>5</v>
      </c>
      <c r="S73" s="30"/>
      <c r="T73" s="30"/>
      <c r="U73" s="85"/>
      <c r="V73" s="85"/>
      <c r="W73" s="85"/>
      <c r="X73" s="85"/>
      <c r="Y73" s="35"/>
      <c r="Z73" s="35"/>
      <c r="AA73" s="35"/>
      <c r="AB73" s="35"/>
      <c r="AC73" s="38"/>
      <c r="AD73" s="38">
        <v>220</v>
      </c>
      <c r="AE73" s="38"/>
      <c r="AF73" s="38"/>
      <c r="AG73" s="22"/>
      <c r="AH73" s="22"/>
      <c r="AI73" s="22"/>
      <c r="AJ73" s="22"/>
      <c r="AK73" s="43"/>
      <c r="AL73" s="43"/>
      <c r="AM73" s="43"/>
      <c r="AN73" s="43"/>
      <c r="AO73" s="44"/>
      <c r="AP73" s="44"/>
      <c r="AQ73" s="44"/>
      <c r="AR73" s="44"/>
      <c r="AS73" s="46"/>
      <c r="AT73" s="46"/>
      <c r="AU73" s="46"/>
      <c r="AV73" s="46"/>
      <c r="AW73" s="50"/>
      <c r="AX73" s="50"/>
      <c r="AY73" s="50"/>
      <c r="AZ73" s="50"/>
      <c r="BA73" s="54"/>
      <c r="BB73" s="54"/>
      <c r="BC73" s="54"/>
      <c r="BD73" s="64"/>
      <c r="BE73" s="64"/>
      <c r="BF73" s="64"/>
      <c r="BG73" s="57"/>
      <c r="BH73" s="57"/>
      <c r="BI73" s="57"/>
      <c r="BJ73" s="57"/>
      <c r="BK73" s="57"/>
      <c r="BL73" s="57"/>
      <c r="BM73" s="57"/>
      <c r="BN73" s="75"/>
      <c r="BO73" s="75"/>
      <c r="BP73" s="75"/>
      <c r="BQ73" s="75"/>
      <c r="BR73" s="78"/>
      <c r="BS73" s="78"/>
      <c r="BT73" s="78"/>
      <c r="BU73" s="61"/>
      <c r="BV73" s="61"/>
      <c r="BW73" s="61"/>
      <c r="BX73" s="61"/>
      <c r="BY73" s="71"/>
      <c r="BZ73" s="71"/>
      <c r="CA73" s="71"/>
      <c r="CB73" s="71"/>
      <c r="CC73" s="71"/>
      <c r="CD73" s="71"/>
      <c r="CE73" s="71"/>
      <c r="CF73" s="81"/>
      <c r="CG73" s="81"/>
      <c r="CH73" s="81"/>
      <c r="CI73" s="67"/>
      <c r="CJ73" s="67"/>
      <c r="CK73" s="67"/>
    </row>
    <row r="74" spans="1:89" s="9" customFormat="1" ht="20.25" customHeight="1" x14ac:dyDescent="0.2">
      <c r="A74" s="7" t="s">
        <v>356</v>
      </c>
      <c r="B74" s="10" t="s">
        <v>394</v>
      </c>
      <c r="C74" s="7" t="s">
        <v>673</v>
      </c>
      <c r="D74" s="7" t="s">
        <v>408</v>
      </c>
      <c r="E74" s="7" t="s">
        <v>23</v>
      </c>
      <c r="F74" s="7" t="s">
        <v>409</v>
      </c>
      <c r="G74" s="7" t="s">
        <v>743</v>
      </c>
      <c r="H74" s="7" t="s">
        <v>1339</v>
      </c>
      <c r="I74" s="7" t="s">
        <v>1340</v>
      </c>
      <c r="J74" s="7" t="s">
        <v>1375</v>
      </c>
      <c r="K74" s="7" t="s">
        <v>1371</v>
      </c>
      <c r="L74" s="7" t="s">
        <v>410</v>
      </c>
      <c r="M74" s="24"/>
      <c r="N74" s="24"/>
      <c r="O74" s="24"/>
      <c r="P74" s="24"/>
      <c r="Q74" s="30">
        <v>275</v>
      </c>
      <c r="R74" s="30"/>
      <c r="S74" s="30"/>
      <c r="T74" s="30"/>
      <c r="U74" s="85"/>
      <c r="V74" s="85"/>
      <c r="W74" s="85"/>
      <c r="X74" s="85"/>
      <c r="Y74" s="35"/>
      <c r="Z74" s="35"/>
      <c r="AA74" s="35"/>
      <c r="AB74" s="35"/>
      <c r="AC74" s="38"/>
      <c r="AD74" s="38">
        <v>215</v>
      </c>
      <c r="AE74" s="38"/>
      <c r="AF74" s="38"/>
      <c r="AG74" s="22"/>
      <c r="AH74" s="22"/>
      <c r="AI74" s="22"/>
      <c r="AJ74" s="22"/>
      <c r="AK74" s="43"/>
      <c r="AL74" s="43"/>
      <c r="AM74" s="43"/>
      <c r="AN74" s="43"/>
      <c r="AO74" s="44"/>
      <c r="AP74" s="44"/>
      <c r="AQ74" s="44"/>
      <c r="AR74" s="44"/>
      <c r="AS74" s="46"/>
      <c r="AT74" s="46"/>
      <c r="AU74" s="46"/>
      <c r="AV74" s="46"/>
      <c r="AW74" s="50"/>
      <c r="AX74" s="50"/>
      <c r="AY74" s="50"/>
      <c r="AZ74" s="50"/>
      <c r="BA74" s="54"/>
      <c r="BB74" s="54"/>
      <c r="BC74" s="54"/>
      <c r="BD74" s="64"/>
      <c r="BE74" s="64"/>
      <c r="BF74" s="64"/>
      <c r="BG74" s="57"/>
      <c r="BH74" s="57"/>
      <c r="BI74" s="57"/>
      <c r="BJ74" s="57"/>
      <c r="BK74" s="57"/>
      <c r="BL74" s="57"/>
      <c r="BM74" s="57"/>
      <c r="BN74" s="75"/>
      <c r="BO74" s="75"/>
      <c r="BP74" s="75"/>
      <c r="BQ74" s="75"/>
      <c r="BR74" s="78"/>
      <c r="BS74" s="78"/>
      <c r="BT74" s="78"/>
      <c r="BU74" s="61"/>
      <c r="BV74" s="61"/>
      <c r="BW74" s="61"/>
      <c r="BX74" s="61"/>
      <c r="BY74" s="71"/>
      <c r="BZ74" s="71"/>
      <c r="CA74" s="71"/>
      <c r="CB74" s="71"/>
      <c r="CC74" s="71"/>
      <c r="CD74" s="71"/>
      <c r="CE74" s="71"/>
      <c r="CF74" s="81"/>
      <c r="CG74" s="81"/>
      <c r="CH74" s="81"/>
      <c r="CI74" s="67"/>
      <c r="CJ74" s="67"/>
      <c r="CK74" s="67"/>
    </row>
    <row r="75" spans="1:89" s="9" customFormat="1" ht="20.25" customHeight="1" x14ac:dyDescent="0.2">
      <c r="A75" s="7" t="s">
        <v>356</v>
      </c>
      <c r="B75" s="10" t="s">
        <v>394</v>
      </c>
      <c r="C75" s="7" t="s">
        <v>673</v>
      </c>
      <c r="D75" s="7" t="s">
        <v>412</v>
      </c>
      <c r="E75" s="7" t="s">
        <v>23</v>
      </c>
      <c r="F75" s="7" t="s">
        <v>413</v>
      </c>
      <c r="G75" s="7" t="s">
        <v>1380</v>
      </c>
      <c r="H75" s="7" t="s">
        <v>1057</v>
      </c>
      <c r="I75" s="7" t="s">
        <v>1058</v>
      </c>
      <c r="J75" s="7" t="s">
        <v>1375</v>
      </c>
      <c r="K75" s="7" t="s">
        <v>1371</v>
      </c>
      <c r="L75" s="7" t="s">
        <v>414</v>
      </c>
      <c r="M75" s="24">
        <v>27</v>
      </c>
      <c r="N75" s="24">
        <v>64</v>
      </c>
      <c r="O75" s="24"/>
      <c r="P75" s="24"/>
      <c r="Q75" s="30">
        <v>408</v>
      </c>
      <c r="R75" s="30">
        <v>27</v>
      </c>
      <c r="S75" s="30"/>
      <c r="T75" s="30"/>
      <c r="U75" s="85"/>
      <c r="V75" s="85"/>
      <c r="W75" s="85"/>
      <c r="X75" s="85"/>
      <c r="Y75" s="35"/>
      <c r="Z75" s="35"/>
      <c r="AA75" s="35"/>
      <c r="AB75" s="35"/>
      <c r="AC75" s="38"/>
      <c r="AD75" s="38">
        <v>264</v>
      </c>
      <c r="AE75" s="38"/>
      <c r="AF75" s="38"/>
      <c r="AG75" s="22"/>
      <c r="AH75" s="22"/>
      <c r="AI75" s="22"/>
      <c r="AJ75" s="22"/>
      <c r="AK75" s="43"/>
      <c r="AL75" s="43"/>
      <c r="AM75" s="43"/>
      <c r="AN75" s="43"/>
      <c r="AO75" s="44"/>
      <c r="AP75" s="44"/>
      <c r="AQ75" s="44"/>
      <c r="AR75" s="44"/>
      <c r="AS75" s="46"/>
      <c r="AT75" s="46"/>
      <c r="AU75" s="46"/>
      <c r="AV75" s="46"/>
      <c r="AW75" s="50"/>
      <c r="AX75" s="50"/>
      <c r="AY75" s="50"/>
      <c r="AZ75" s="50"/>
      <c r="BA75" s="54">
        <v>27</v>
      </c>
      <c r="BB75" s="54"/>
      <c r="BC75" s="54"/>
      <c r="BD75" s="64"/>
      <c r="BE75" s="64"/>
      <c r="BF75" s="64"/>
      <c r="BG75" s="57"/>
      <c r="BH75" s="57"/>
      <c r="BI75" s="57"/>
      <c r="BJ75" s="57"/>
      <c r="BK75" s="57"/>
      <c r="BL75" s="57"/>
      <c r="BM75" s="57"/>
      <c r="BN75" s="75"/>
      <c r="BO75" s="75"/>
      <c r="BP75" s="75"/>
      <c r="BQ75" s="75"/>
      <c r="BR75" s="78"/>
      <c r="BS75" s="78"/>
      <c r="BT75" s="78"/>
      <c r="BU75" s="61"/>
      <c r="BV75" s="61"/>
      <c r="BW75" s="61"/>
      <c r="BX75" s="61"/>
      <c r="BY75" s="71"/>
      <c r="BZ75" s="71"/>
      <c r="CA75" s="71"/>
      <c r="CB75" s="71"/>
      <c r="CC75" s="71"/>
      <c r="CD75" s="71"/>
      <c r="CE75" s="71"/>
      <c r="CF75" s="81"/>
      <c r="CG75" s="81"/>
      <c r="CH75" s="81"/>
      <c r="CI75" s="67"/>
      <c r="CJ75" s="67"/>
      <c r="CK75" s="67"/>
    </row>
    <row r="76" spans="1:89" s="9" customFormat="1" ht="20.25" customHeight="1" x14ac:dyDescent="0.2">
      <c r="A76" s="7" t="s">
        <v>356</v>
      </c>
      <c r="B76" s="10" t="s">
        <v>592</v>
      </c>
      <c r="C76" s="7" t="s">
        <v>673</v>
      </c>
      <c r="D76" s="7" t="s">
        <v>415</v>
      </c>
      <c r="E76" s="7" t="s">
        <v>23</v>
      </c>
      <c r="F76" s="7" t="s">
        <v>416</v>
      </c>
      <c r="G76" s="7" t="s">
        <v>744</v>
      </c>
      <c r="H76" s="7" t="s">
        <v>1059</v>
      </c>
      <c r="I76" s="7" t="s">
        <v>1060</v>
      </c>
      <c r="J76" s="7" t="s">
        <v>1375</v>
      </c>
      <c r="K76" s="7" t="s">
        <v>1371</v>
      </c>
      <c r="L76" s="7" t="s">
        <v>417</v>
      </c>
      <c r="M76" s="24">
        <v>29</v>
      </c>
      <c r="N76" s="24">
        <v>42</v>
      </c>
      <c r="O76" s="24"/>
      <c r="P76" s="24"/>
      <c r="Q76" s="30">
        <v>343</v>
      </c>
      <c r="R76" s="30">
        <v>29</v>
      </c>
      <c r="S76" s="30"/>
      <c r="T76" s="30"/>
      <c r="U76" s="85"/>
      <c r="V76" s="85"/>
      <c r="W76" s="85"/>
      <c r="X76" s="85"/>
      <c r="Y76" s="35"/>
      <c r="Z76" s="35"/>
      <c r="AA76" s="35"/>
      <c r="AB76" s="35"/>
      <c r="AC76" s="38"/>
      <c r="AD76" s="38">
        <v>204</v>
      </c>
      <c r="AE76" s="38"/>
      <c r="AF76" s="38"/>
      <c r="AG76" s="22"/>
      <c r="AH76" s="22"/>
      <c r="AI76" s="22"/>
      <c r="AJ76" s="22"/>
      <c r="AK76" s="43"/>
      <c r="AL76" s="43"/>
      <c r="AM76" s="43"/>
      <c r="AN76" s="43"/>
      <c r="AO76" s="44"/>
      <c r="AP76" s="44"/>
      <c r="AQ76" s="44"/>
      <c r="AR76" s="44"/>
      <c r="AS76" s="46"/>
      <c r="AT76" s="46"/>
      <c r="AU76" s="46"/>
      <c r="AV76" s="46"/>
      <c r="AW76" s="50"/>
      <c r="AX76" s="50"/>
      <c r="AY76" s="50"/>
      <c r="AZ76" s="50"/>
      <c r="BA76" s="54">
        <v>29</v>
      </c>
      <c r="BB76" s="54"/>
      <c r="BC76" s="54"/>
      <c r="BD76" s="64"/>
      <c r="BE76" s="64"/>
      <c r="BF76" s="64"/>
      <c r="BG76" s="57"/>
      <c r="BH76" s="57"/>
      <c r="BI76" s="57"/>
      <c r="BJ76" s="57"/>
      <c r="BK76" s="57"/>
      <c r="BL76" s="57"/>
      <c r="BM76" s="57"/>
      <c r="BN76" s="75"/>
      <c r="BO76" s="75"/>
      <c r="BP76" s="75"/>
      <c r="BQ76" s="75"/>
      <c r="BR76" s="78"/>
      <c r="BS76" s="78"/>
      <c r="BT76" s="78"/>
      <c r="BU76" s="61"/>
      <c r="BV76" s="61"/>
      <c r="BW76" s="61"/>
      <c r="BX76" s="61"/>
      <c r="BY76" s="71"/>
      <c r="BZ76" s="71"/>
      <c r="CA76" s="71"/>
      <c r="CB76" s="71"/>
      <c r="CC76" s="71"/>
      <c r="CD76" s="71"/>
      <c r="CE76" s="71"/>
      <c r="CF76" s="81"/>
      <c r="CG76" s="81"/>
      <c r="CH76" s="81"/>
      <c r="CI76" s="67"/>
      <c r="CJ76" s="67"/>
      <c r="CK76" s="67"/>
    </row>
    <row r="77" spans="1:89" s="9" customFormat="1" ht="20.25" customHeight="1" x14ac:dyDescent="0.2">
      <c r="A77" s="7" t="s">
        <v>356</v>
      </c>
      <c r="B77" s="10" t="s">
        <v>372</v>
      </c>
      <c r="C77" s="7" t="s">
        <v>673</v>
      </c>
      <c r="D77" s="7" t="s">
        <v>421</v>
      </c>
      <c r="E77" s="7" t="s">
        <v>23</v>
      </c>
      <c r="F77" s="7" t="s">
        <v>419</v>
      </c>
      <c r="G77" s="7" t="s">
        <v>745</v>
      </c>
      <c r="H77" s="7" t="s">
        <v>1061</v>
      </c>
      <c r="I77" s="7" t="s">
        <v>1062</v>
      </c>
      <c r="J77" s="7" t="s">
        <v>1375</v>
      </c>
      <c r="K77" s="7" t="s">
        <v>1371</v>
      </c>
      <c r="L77" s="7" t="s">
        <v>420</v>
      </c>
      <c r="M77" s="24"/>
      <c r="N77" s="24">
        <v>68</v>
      </c>
      <c r="O77" s="24"/>
      <c r="P77" s="24"/>
      <c r="Q77" s="30">
        <v>541</v>
      </c>
      <c r="R77" s="30"/>
      <c r="S77" s="30"/>
      <c r="T77" s="30"/>
      <c r="U77" s="85"/>
      <c r="V77" s="85"/>
      <c r="W77" s="85"/>
      <c r="X77" s="85"/>
      <c r="Y77" s="35"/>
      <c r="Z77" s="35"/>
      <c r="AA77" s="35"/>
      <c r="AB77" s="35"/>
      <c r="AC77" s="38"/>
      <c r="AD77" s="38">
        <v>274</v>
      </c>
      <c r="AE77" s="38"/>
      <c r="AF77" s="38"/>
      <c r="AG77" s="22"/>
      <c r="AH77" s="22"/>
      <c r="AI77" s="22"/>
      <c r="AJ77" s="22"/>
      <c r="AK77" s="43"/>
      <c r="AL77" s="43"/>
      <c r="AM77" s="43"/>
      <c r="AN77" s="43"/>
      <c r="AO77" s="44"/>
      <c r="AP77" s="44"/>
      <c r="AQ77" s="44"/>
      <c r="AR77" s="44"/>
      <c r="AS77" s="46"/>
      <c r="AT77" s="46"/>
      <c r="AU77" s="46"/>
      <c r="AV77" s="46"/>
      <c r="AW77" s="50"/>
      <c r="AX77" s="50"/>
      <c r="AY77" s="50"/>
      <c r="AZ77" s="50"/>
      <c r="BA77" s="54"/>
      <c r="BB77" s="54"/>
      <c r="BC77" s="54"/>
      <c r="BD77" s="64"/>
      <c r="BE77" s="64"/>
      <c r="BF77" s="64"/>
      <c r="BG77" s="57"/>
      <c r="BH77" s="57"/>
      <c r="BI77" s="57"/>
      <c r="BJ77" s="57"/>
      <c r="BK77" s="57"/>
      <c r="BL77" s="57"/>
      <c r="BM77" s="57"/>
      <c r="BN77" s="75"/>
      <c r="BO77" s="75"/>
      <c r="BP77" s="75"/>
      <c r="BQ77" s="75"/>
      <c r="BR77" s="78"/>
      <c r="BS77" s="78"/>
      <c r="BT77" s="78"/>
      <c r="BU77" s="61"/>
      <c r="BV77" s="61"/>
      <c r="BW77" s="61"/>
      <c r="BX77" s="61"/>
      <c r="BY77" s="71"/>
      <c r="BZ77" s="71"/>
      <c r="CA77" s="71"/>
      <c r="CB77" s="71"/>
      <c r="CC77" s="71"/>
      <c r="CD77" s="71"/>
      <c r="CE77" s="71"/>
      <c r="CF77" s="81"/>
      <c r="CG77" s="81"/>
      <c r="CH77" s="81"/>
      <c r="CI77" s="67"/>
      <c r="CJ77" s="67"/>
      <c r="CK77" s="67"/>
    </row>
    <row r="78" spans="1:89" s="9" customFormat="1" ht="20.25" customHeight="1" x14ac:dyDescent="0.2">
      <c r="A78" s="7" t="s">
        <v>356</v>
      </c>
      <c r="B78" s="10" t="s">
        <v>592</v>
      </c>
      <c r="C78" s="7" t="s">
        <v>673</v>
      </c>
      <c r="D78" s="7" t="s">
        <v>422</v>
      </c>
      <c r="E78" s="7" t="s">
        <v>23</v>
      </c>
      <c r="F78" s="7" t="s">
        <v>416</v>
      </c>
      <c r="G78" s="7" t="s">
        <v>744</v>
      </c>
      <c r="H78" s="7" t="s">
        <v>1063</v>
      </c>
      <c r="I78" s="7" t="s">
        <v>1064</v>
      </c>
      <c r="J78" s="7" t="s">
        <v>1375</v>
      </c>
      <c r="K78" s="7" t="s">
        <v>1371</v>
      </c>
      <c r="L78" s="7" t="s">
        <v>423</v>
      </c>
      <c r="M78" s="24"/>
      <c r="N78" s="24">
        <v>219</v>
      </c>
      <c r="O78" s="24"/>
      <c r="P78" s="24"/>
      <c r="Q78" s="30">
        <v>354</v>
      </c>
      <c r="R78" s="30"/>
      <c r="S78" s="30"/>
      <c r="T78" s="30"/>
      <c r="U78" s="85"/>
      <c r="V78" s="85"/>
      <c r="W78" s="85"/>
      <c r="X78" s="85"/>
      <c r="Y78" s="35"/>
      <c r="Z78" s="35"/>
      <c r="AA78" s="35"/>
      <c r="AB78" s="35"/>
      <c r="AC78" s="38"/>
      <c r="AD78" s="38"/>
      <c r="AE78" s="38"/>
      <c r="AF78" s="38"/>
      <c r="AG78" s="22"/>
      <c r="AH78" s="22"/>
      <c r="AI78" s="22"/>
      <c r="AJ78" s="22"/>
      <c r="AK78" s="43"/>
      <c r="AL78" s="43"/>
      <c r="AM78" s="43"/>
      <c r="AN78" s="43"/>
      <c r="AO78" s="44"/>
      <c r="AP78" s="44"/>
      <c r="AQ78" s="44"/>
      <c r="AR78" s="44"/>
      <c r="AS78" s="46"/>
      <c r="AT78" s="46"/>
      <c r="AU78" s="46"/>
      <c r="AV78" s="46"/>
      <c r="AW78" s="50"/>
      <c r="AX78" s="50">
        <v>26</v>
      </c>
      <c r="AY78" s="50"/>
      <c r="AZ78" s="50"/>
      <c r="BA78" s="54"/>
      <c r="BB78" s="54"/>
      <c r="BC78" s="54"/>
      <c r="BD78" s="64"/>
      <c r="BE78" s="64"/>
      <c r="BF78" s="64"/>
      <c r="BG78" s="57"/>
      <c r="BH78" s="57"/>
      <c r="BI78" s="57"/>
      <c r="BJ78" s="57"/>
      <c r="BK78" s="57"/>
      <c r="BL78" s="57"/>
      <c r="BM78" s="57"/>
      <c r="BN78" s="75"/>
      <c r="BO78" s="75"/>
      <c r="BP78" s="75"/>
      <c r="BQ78" s="75"/>
      <c r="BR78" s="78"/>
      <c r="BS78" s="78"/>
      <c r="BT78" s="78"/>
      <c r="BU78" s="61"/>
      <c r="BV78" s="61"/>
      <c r="BW78" s="61"/>
      <c r="BX78" s="61"/>
      <c r="BY78" s="71"/>
      <c r="BZ78" s="71"/>
      <c r="CA78" s="71"/>
      <c r="CB78" s="71"/>
      <c r="CC78" s="71"/>
      <c r="CD78" s="71"/>
      <c r="CE78" s="71"/>
      <c r="CF78" s="81"/>
      <c r="CG78" s="81"/>
      <c r="CH78" s="81"/>
      <c r="CI78" s="67"/>
      <c r="CJ78" s="67"/>
      <c r="CK78" s="67"/>
    </row>
    <row r="79" spans="1:89" s="9" customFormat="1" ht="20.25" customHeight="1" x14ac:dyDescent="0.2">
      <c r="A79" s="7" t="s">
        <v>356</v>
      </c>
      <c r="B79" s="10" t="s">
        <v>372</v>
      </c>
      <c r="C79" s="7" t="s">
        <v>673</v>
      </c>
      <c r="D79" s="7" t="s">
        <v>424</v>
      </c>
      <c r="E79" s="7" t="s">
        <v>23</v>
      </c>
      <c r="F79" s="7" t="s">
        <v>425</v>
      </c>
      <c r="G79" s="7" t="s">
        <v>746</v>
      </c>
      <c r="H79" s="7" t="s">
        <v>1065</v>
      </c>
      <c r="I79" s="7" t="s">
        <v>1066</v>
      </c>
      <c r="J79" s="7" t="s">
        <v>1375</v>
      </c>
      <c r="K79" s="7" t="s">
        <v>1371</v>
      </c>
      <c r="L79" s="7" t="s">
        <v>426</v>
      </c>
      <c r="M79" s="24">
        <v>29</v>
      </c>
      <c r="N79" s="24">
        <v>245</v>
      </c>
      <c r="O79" s="24"/>
      <c r="P79" s="24"/>
      <c r="Q79" s="30">
        <v>339</v>
      </c>
      <c r="R79" s="30">
        <v>29</v>
      </c>
      <c r="S79" s="30"/>
      <c r="T79" s="30"/>
      <c r="U79" s="85"/>
      <c r="V79" s="85"/>
      <c r="W79" s="85"/>
      <c r="X79" s="85"/>
      <c r="Y79" s="35"/>
      <c r="Z79" s="35"/>
      <c r="AA79" s="35"/>
      <c r="AB79" s="35"/>
      <c r="AC79" s="38"/>
      <c r="AD79" s="38"/>
      <c r="AE79" s="38"/>
      <c r="AF79" s="38"/>
      <c r="AG79" s="22"/>
      <c r="AH79" s="22"/>
      <c r="AI79" s="22"/>
      <c r="AJ79" s="22"/>
      <c r="AK79" s="43"/>
      <c r="AL79" s="43"/>
      <c r="AM79" s="43"/>
      <c r="AN79" s="43"/>
      <c r="AO79" s="44"/>
      <c r="AP79" s="44"/>
      <c r="AQ79" s="44"/>
      <c r="AR79" s="44"/>
      <c r="AS79" s="46"/>
      <c r="AT79" s="46"/>
      <c r="AU79" s="46"/>
      <c r="AV79" s="46"/>
      <c r="AW79" s="50"/>
      <c r="AX79" s="50">
        <v>17</v>
      </c>
      <c r="AY79" s="50"/>
      <c r="AZ79" s="50"/>
      <c r="BA79" s="54">
        <v>29</v>
      </c>
      <c r="BB79" s="54"/>
      <c r="BC79" s="54"/>
      <c r="BD79" s="64"/>
      <c r="BE79" s="64"/>
      <c r="BF79" s="64"/>
      <c r="BG79" s="57"/>
      <c r="BH79" s="57"/>
      <c r="BI79" s="57"/>
      <c r="BJ79" s="57"/>
      <c r="BK79" s="57"/>
      <c r="BL79" s="57"/>
      <c r="BM79" s="57"/>
      <c r="BN79" s="75"/>
      <c r="BO79" s="75"/>
      <c r="BP79" s="75"/>
      <c r="BQ79" s="75"/>
      <c r="BR79" s="78"/>
      <c r="BS79" s="78"/>
      <c r="BT79" s="78"/>
      <c r="BU79" s="61"/>
      <c r="BV79" s="61"/>
      <c r="BW79" s="61"/>
      <c r="BX79" s="61"/>
      <c r="BY79" s="71"/>
      <c r="BZ79" s="71"/>
      <c r="CA79" s="71"/>
      <c r="CB79" s="71"/>
      <c r="CC79" s="71"/>
      <c r="CD79" s="71"/>
      <c r="CE79" s="71"/>
      <c r="CF79" s="81"/>
      <c r="CG79" s="81"/>
      <c r="CH79" s="81"/>
      <c r="CI79" s="67"/>
      <c r="CJ79" s="67"/>
      <c r="CK79" s="67"/>
    </row>
    <row r="80" spans="1:89" s="9" customFormat="1" ht="20.25" customHeight="1" x14ac:dyDescent="0.2">
      <c r="A80" s="7" t="s">
        <v>356</v>
      </c>
      <c r="B80" s="10" t="s">
        <v>394</v>
      </c>
      <c r="C80" s="7" t="s">
        <v>673</v>
      </c>
      <c r="D80" s="7" t="s">
        <v>427</v>
      </c>
      <c r="E80" s="7" t="s">
        <v>23</v>
      </c>
      <c r="F80" s="7" t="s">
        <v>428</v>
      </c>
      <c r="G80" s="7" t="s">
        <v>747</v>
      </c>
      <c r="H80" s="7" t="s">
        <v>1067</v>
      </c>
      <c r="I80" s="7" t="s">
        <v>1068</v>
      </c>
      <c r="J80" s="7" t="s">
        <v>1375</v>
      </c>
      <c r="K80" s="7" t="s">
        <v>1371</v>
      </c>
      <c r="L80" s="7" t="s">
        <v>429</v>
      </c>
      <c r="M80" s="24"/>
      <c r="N80" s="24">
        <v>52</v>
      </c>
      <c r="O80" s="24"/>
      <c r="P80" s="24"/>
      <c r="Q80" s="30">
        <v>385</v>
      </c>
      <c r="R80" s="30"/>
      <c r="S80" s="30"/>
      <c r="T80" s="30"/>
      <c r="U80" s="85"/>
      <c r="V80" s="85"/>
      <c r="W80" s="85"/>
      <c r="X80" s="85"/>
      <c r="Y80" s="35"/>
      <c r="Z80" s="35"/>
      <c r="AA80" s="35"/>
      <c r="AB80" s="35"/>
      <c r="AC80" s="38"/>
      <c r="AD80" s="38">
        <v>231</v>
      </c>
      <c r="AE80" s="38"/>
      <c r="AF80" s="38"/>
      <c r="AG80" s="22"/>
      <c r="AH80" s="22"/>
      <c r="AI80" s="22"/>
      <c r="AJ80" s="22"/>
      <c r="AK80" s="43"/>
      <c r="AL80" s="43"/>
      <c r="AM80" s="43"/>
      <c r="AN80" s="43"/>
      <c r="AO80" s="44"/>
      <c r="AP80" s="44"/>
      <c r="AQ80" s="44"/>
      <c r="AR80" s="44"/>
      <c r="AS80" s="46"/>
      <c r="AT80" s="46"/>
      <c r="AU80" s="46"/>
      <c r="AV80" s="46"/>
      <c r="AW80" s="50"/>
      <c r="AX80" s="50"/>
      <c r="AY80" s="50"/>
      <c r="AZ80" s="50"/>
      <c r="BA80" s="54"/>
      <c r="BB80" s="54"/>
      <c r="BC80" s="54"/>
      <c r="BD80" s="64"/>
      <c r="BE80" s="64"/>
      <c r="BF80" s="64"/>
      <c r="BG80" s="57"/>
      <c r="BH80" s="57"/>
      <c r="BI80" s="57"/>
      <c r="BJ80" s="57"/>
      <c r="BK80" s="57"/>
      <c r="BL80" s="57"/>
      <c r="BM80" s="57"/>
      <c r="BN80" s="75"/>
      <c r="BO80" s="75"/>
      <c r="BP80" s="75"/>
      <c r="BQ80" s="75"/>
      <c r="BR80" s="78"/>
      <c r="BS80" s="78"/>
      <c r="BT80" s="78"/>
      <c r="BU80" s="61"/>
      <c r="BV80" s="61"/>
      <c r="BW80" s="61"/>
      <c r="BX80" s="61"/>
      <c r="BY80" s="71"/>
      <c r="BZ80" s="71"/>
      <c r="CA80" s="71"/>
      <c r="CB80" s="71"/>
      <c r="CC80" s="71"/>
      <c r="CD80" s="71"/>
      <c r="CE80" s="71"/>
      <c r="CF80" s="81"/>
      <c r="CG80" s="81"/>
      <c r="CH80" s="81"/>
      <c r="CI80" s="67"/>
      <c r="CJ80" s="67"/>
      <c r="CK80" s="67"/>
    </row>
    <row r="81" spans="1:89" s="9" customFormat="1" ht="20.25" customHeight="1" x14ac:dyDescent="0.2">
      <c r="A81" s="7" t="s">
        <v>356</v>
      </c>
      <c r="B81" s="10" t="s">
        <v>592</v>
      </c>
      <c r="C81" s="7" t="s">
        <v>673</v>
      </c>
      <c r="D81" s="7" t="s">
        <v>434</v>
      </c>
      <c r="E81" s="7" t="s">
        <v>23</v>
      </c>
      <c r="F81" s="7" t="s">
        <v>435</v>
      </c>
      <c r="G81" s="7" t="s">
        <v>748</v>
      </c>
      <c r="H81" s="7" t="s">
        <v>1069</v>
      </c>
      <c r="I81" s="7" t="s">
        <v>1070</v>
      </c>
      <c r="J81" s="7" t="s">
        <v>1375</v>
      </c>
      <c r="K81" s="7" t="s">
        <v>1371</v>
      </c>
      <c r="L81" s="7" t="s">
        <v>365</v>
      </c>
      <c r="M81" s="24">
        <v>21</v>
      </c>
      <c r="N81" s="24">
        <v>80</v>
      </c>
      <c r="O81" s="24"/>
      <c r="P81" s="24"/>
      <c r="Q81" s="30">
        <v>419</v>
      </c>
      <c r="R81" s="30">
        <v>21</v>
      </c>
      <c r="S81" s="30"/>
      <c r="T81" s="30"/>
      <c r="U81" s="85"/>
      <c r="V81" s="85"/>
      <c r="W81" s="85"/>
      <c r="X81" s="85"/>
      <c r="Y81" s="35"/>
      <c r="Z81" s="35"/>
      <c r="AA81" s="35"/>
      <c r="AB81" s="35"/>
      <c r="AC81" s="38"/>
      <c r="AD81" s="38">
        <v>237</v>
      </c>
      <c r="AE81" s="38"/>
      <c r="AF81" s="38"/>
      <c r="AG81" s="22"/>
      <c r="AH81" s="22"/>
      <c r="AI81" s="22"/>
      <c r="AJ81" s="22"/>
      <c r="AK81" s="43"/>
      <c r="AL81" s="43"/>
      <c r="AM81" s="43"/>
      <c r="AN81" s="43"/>
      <c r="AO81" s="44"/>
      <c r="AP81" s="44"/>
      <c r="AQ81" s="44"/>
      <c r="AR81" s="44"/>
      <c r="AS81" s="46"/>
      <c r="AT81" s="46"/>
      <c r="AU81" s="46"/>
      <c r="AV81" s="46"/>
      <c r="AW81" s="50"/>
      <c r="AX81" s="50"/>
      <c r="AY81" s="50"/>
      <c r="AZ81" s="50"/>
      <c r="BA81" s="54">
        <v>21</v>
      </c>
      <c r="BB81" s="54"/>
      <c r="BC81" s="54"/>
      <c r="BD81" s="64"/>
      <c r="BE81" s="64"/>
      <c r="BF81" s="64"/>
      <c r="BG81" s="57"/>
      <c r="BH81" s="57"/>
      <c r="BI81" s="57"/>
      <c r="BJ81" s="57"/>
      <c r="BK81" s="57"/>
      <c r="BL81" s="57"/>
      <c r="BM81" s="57"/>
      <c r="BN81" s="75"/>
      <c r="BO81" s="75"/>
      <c r="BP81" s="75"/>
      <c r="BQ81" s="75"/>
      <c r="BR81" s="78"/>
      <c r="BS81" s="78"/>
      <c r="BT81" s="78"/>
      <c r="BU81" s="61"/>
      <c r="BV81" s="61"/>
      <c r="BW81" s="61"/>
      <c r="BX81" s="61"/>
      <c r="BY81" s="71"/>
      <c r="BZ81" s="71"/>
      <c r="CA81" s="71"/>
      <c r="CB81" s="71"/>
      <c r="CC81" s="71"/>
      <c r="CD81" s="71"/>
      <c r="CE81" s="71"/>
      <c r="CF81" s="81"/>
      <c r="CG81" s="81"/>
      <c r="CH81" s="81"/>
      <c r="CI81" s="67"/>
      <c r="CJ81" s="67"/>
      <c r="CK81" s="67"/>
    </row>
    <row r="82" spans="1:89" s="9" customFormat="1" ht="20.25" customHeight="1" x14ac:dyDescent="0.2">
      <c r="A82" s="7" t="s">
        <v>356</v>
      </c>
      <c r="B82" s="10" t="s">
        <v>394</v>
      </c>
      <c r="C82" s="7" t="s">
        <v>673</v>
      </c>
      <c r="D82" s="7" t="s">
        <v>436</v>
      </c>
      <c r="E82" s="7" t="s">
        <v>23</v>
      </c>
      <c r="F82" s="7" t="s">
        <v>437</v>
      </c>
      <c r="G82" s="7" t="s">
        <v>749</v>
      </c>
      <c r="H82" s="7" t="s">
        <v>1071</v>
      </c>
      <c r="I82" s="7" t="s">
        <v>1072</v>
      </c>
      <c r="J82" s="7" t="s">
        <v>1375</v>
      </c>
      <c r="K82" s="7" t="s">
        <v>1371</v>
      </c>
      <c r="L82" s="7" t="s">
        <v>394</v>
      </c>
      <c r="M82" s="24">
        <v>52</v>
      </c>
      <c r="N82" s="24">
        <v>61</v>
      </c>
      <c r="O82" s="24"/>
      <c r="P82" s="24"/>
      <c r="Q82" s="30">
        <v>488</v>
      </c>
      <c r="R82" s="30">
        <v>52</v>
      </c>
      <c r="S82" s="30"/>
      <c r="T82" s="30"/>
      <c r="U82" s="85"/>
      <c r="V82" s="85"/>
      <c r="W82" s="85"/>
      <c r="X82" s="85"/>
      <c r="Y82" s="35"/>
      <c r="Z82" s="35"/>
      <c r="AA82" s="35"/>
      <c r="AB82" s="35"/>
      <c r="AC82" s="38"/>
      <c r="AD82" s="38">
        <v>304</v>
      </c>
      <c r="AE82" s="38"/>
      <c r="AF82" s="38"/>
      <c r="AG82" s="22"/>
      <c r="AH82" s="22"/>
      <c r="AI82" s="22"/>
      <c r="AJ82" s="22"/>
      <c r="AK82" s="43"/>
      <c r="AL82" s="43"/>
      <c r="AM82" s="43"/>
      <c r="AN82" s="43"/>
      <c r="AO82" s="44"/>
      <c r="AP82" s="44"/>
      <c r="AQ82" s="44"/>
      <c r="AR82" s="44"/>
      <c r="AS82" s="46"/>
      <c r="AT82" s="46"/>
      <c r="AU82" s="46"/>
      <c r="AV82" s="46"/>
      <c r="AW82" s="50"/>
      <c r="AX82" s="50"/>
      <c r="AY82" s="50"/>
      <c r="AZ82" s="50"/>
      <c r="BA82" s="54">
        <v>21</v>
      </c>
      <c r="BB82" s="54"/>
      <c r="BC82" s="54"/>
      <c r="BD82" s="64"/>
      <c r="BE82" s="64"/>
      <c r="BF82" s="64"/>
      <c r="BG82" s="57"/>
      <c r="BH82" s="57"/>
      <c r="BI82" s="57"/>
      <c r="BJ82" s="57"/>
      <c r="BK82" s="57"/>
      <c r="BL82" s="57"/>
      <c r="BM82" s="57"/>
      <c r="BN82" s="75"/>
      <c r="BO82" s="75"/>
      <c r="BP82" s="75"/>
      <c r="BQ82" s="75"/>
      <c r="BR82" s="78"/>
      <c r="BS82" s="78"/>
      <c r="BT82" s="78"/>
      <c r="BU82" s="61"/>
      <c r="BV82" s="61"/>
      <c r="BW82" s="61"/>
      <c r="BX82" s="61"/>
      <c r="BY82" s="71"/>
      <c r="BZ82" s="71"/>
      <c r="CA82" s="71"/>
      <c r="CB82" s="71"/>
      <c r="CC82" s="71"/>
      <c r="CD82" s="71"/>
      <c r="CE82" s="71"/>
      <c r="CF82" s="81"/>
      <c r="CG82" s="81"/>
      <c r="CH82" s="81"/>
      <c r="CI82" s="67"/>
      <c r="CJ82" s="67"/>
      <c r="CK82" s="67"/>
    </row>
    <row r="83" spans="1:89" s="9" customFormat="1" ht="20.25" customHeight="1" x14ac:dyDescent="0.2">
      <c r="A83" s="7" t="s">
        <v>356</v>
      </c>
      <c r="B83" s="10" t="s">
        <v>394</v>
      </c>
      <c r="C83" s="7" t="s">
        <v>673</v>
      </c>
      <c r="D83" s="7" t="s">
        <v>438</v>
      </c>
      <c r="E83" s="7" t="s">
        <v>23</v>
      </c>
      <c r="F83" s="7" t="s">
        <v>439</v>
      </c>
      <c r="G83" s="7" t="s">
        <v>750</v>
      </c>
      <c r="H83" s="7" t="s">
        <v>1073</v>
      </c>
      <c r="I83" s="7" t="s">
        <v>1074</v>
      </c>
      <c r="J83" s="7" t="s">
        <v>1375</v>
      </c>
      <c r="K83" s="7" t="s">
        <v>1371</v>
      </c>
      <c r="L83" s="7" t="s">
        <v>394</v>
      </c>
      <c r="M83" s="24">
        <v>11</v>
      </c>
      <c r="N83" s="24">
        <v>119</v>
      </c>
      <c r="O83" s="24"/>
      <c r="P83" s="24"/>
      <c r="Q83" s="30">
        <v>539</v>
      </c>
      <c r="R83" s="30">
        <v>20</v>
      </c>
      <c r="S83" s="30"/>
      <c r="T83" s="30"/>
      <c r="U83" s="85"/>
      <c r="V83" s="85"/>
      <c r="W83" s="85"/>
      <c r="X83" s="85"/>
      <c r="Y83" s="35"/>
      <c r="Z83" s="35"/>
      <c r="AA83" s="35"/>
      <c r="AB83" s="35"/>
      <c r="AC83" s="38"/>
      <c r="AD83" s="38"/>
      <c r="AE83" s="38"/>
      <c r="AF83" s="38"/>
      <c r="AG83" s="22"/>
      <c r="AH83" s="22">
        <v>251</v>
      </c>
      <c r="AI83" s="22"/>
      <c r="AJ83" s="22"/>
      <c r="AK83" s="43"/>
      <c r="AL83" s="43"/>
      <c r="AM83" s="43"/>
      <c r="AN83" s="43"/>
      <c r="AO83" s="44"/>
      <c r="AP83" s="44"/>
      <c r="AQ83" s="44"/>
      <c r="AR83" s="44"/>
      <c r="AS83" s="46">
        <v>9</v>
      </c>
      <c r="AT83" s="46">
        <v>34</v>
      </c>
      <c r="AU83" s="46"/>
      <c r="AV83" s="46"/>
      <c r="AW83" s="50"/>
      <c r="AX83" s="50">
        <v>2</v>
      </c>
      <c r="AY83" s="50"/>
      <c r="AZ83" s="50"/>
      <c r="BA83" s="54"/>
      <c r="BB83" s="54"/>
      <c r="BC83" s="54"/>
      <c r="BD83" s="64"/>
      <c r="BE83" s="64"/>
      <c r="BF83" s="64"/>
      <c r="BG83" s="57"/>
      <c r="BH83" s="57"/>
      <c r="BI83" s="57"/>
      <c r="BJ83" s="57"/>
      <c r="BK83" s="57"/>
      <c r="BL83" s="57"/>
      <c r="BM83" s="57"/>
      <c r="BN83" s="75"/>
      <c r="BO83" s="75"/>
      <c r="BP83" s="75"/>
      <c r="BQ83" s="75"/>
      <c r="BR83" s="78"/>
      <c r="BS83" s="78"/>
      <c r="BT83" s="78"/>
      <c r="BU83" s="61"/>
      <c r="BV83" s="61"/>
      <c r="BW83" s="61"/>
      <c r="BX83" s="61"/>
      <c r="BY83" s="71">
        <v>19</v>
      </c>
      <c r="BZ83" s="71">
        <v>27</v>
      </c>
      <c r="CA83" s="71">
        <v>29</v>
      </c>
      <c r="CB83" s="71">
        <v>24</v>
      </c>
      <c r="CC83" s="71"/>
      <c r="CD83" s="71"/>
      <c r="CE83" s="71"/>
      <c r="CF83" s="81"/>
      <c r="CG83" s="81"/>
      <c r="CH83" s="81"/>
      <c r="CI83" s="67"/>
      <c r="CJ83" s="67"/>
      <c r="CK83" s="67"/>
    </row>
    <row r="84" spans="1:89" s="9" customFormat="1" ht="20.25" customHeight="1" x14ac:dyDescent="0.2">
      <c r="A84" s="7" t="s">
        <v>356</v>
      </c>
      <c r="B84" s="10" t="s">
        <v>394</v>
      </c>
      <c r="C84" s="7" t="s">
        <v>673</v>
      </c>
      <c r="D84" s="7" t="s">
        <v>442</v>
      </c>
      <c r="E84" s="7" t="s">
        <v>23</v>
      </c>
      <c r="F84" s="7" t="s">
        <v>443</v>
      </c>
      <c r="G84" s="7" t="s">
        <v>751</v>
      </c>
      <c r="H84" s="7" t="s">
        <v>1341</v>
      </c>
      <c r="I84" s="7" t="s">
        <v>1342</v>
      </c>
      <c r="J84" s="7" t="s">
        <v>1375</v>
      </c>
      <c r="K84" s="7" t="s">
        <v>1371</v>
      </c>
      <c r="L84" s="7" t="s">
        <v>394</v>
      </c>
      <c r="M84" s="24"/>
      <c r="N84" s="24"/>
      <c r="O84" s="24"/>
      <c r="P84" s="24"/>
      <c r="Q84" s="30">
        <v>488</v>
      </c>
      <c r="R84" s="30"/>
      <c r="S84" s="30"/>
      <c r="T84" s="30"/>
      <c r="U84" s="85"/>
      <c r="V84" s="85"/>
      <c r="W84" s="85"/>
      <c r="X84" s="85"/>
      <c r="Y84" s="35"/>
      <c r="Z84" s="35"/>
      <c r="AA84" s="35"/>
      <c r="AB84" s="35"/>
      <c r="AC84" s="38"/>
      <c r="AD84" s="38">
        <v>306</v>
      </c>
      <c r="AE84" s="38"/>
      <c r="AF84" s="38"/>
      <c r="AG84" s="22"/>
      <c r="AH84" s="22"/>
      <c r="AI84" s="22"/>
      <c r="AJ84" s="22"/>
      <c r="AK84" s="43"/>
      <c r="AL84" s="43"/>
      <c r="AM84" s="43"/>
      <c r="AN84" s="43"/>
      <c r="AO84" s="44"/>
      <c r="AP84" s="44"/>
      <c r="AQ84" s="44"/>
      <c r="AR84" s="44"/>
      <c r="AS84" s="46"/>
      <c r="AT84" s="46"/>
      <c r="AU84" s="46"/>
      <c r="AV84" s="46"/>
      <c r="AW84" s="50"/>
      <c r="AX84" s="50"/>
      <c r="AY84" s="50"/>
      <c r="AZ84" s="50"/>
      <c r="BA84" s="54"/>
      <c r="BB84" s="54"/>
      <c r="BC84" s="54"/>
      <c r="BD84" s="64"/>
      <c r="BE84" s="64"/>
      <c r="BF84" s="64"/>
      <c r="BG84" s="57"/>
      <c r="BH84" s="57"/>
      <c r="BI84" s="57"/>
      <c r="BJ84" s="57"/>
      <c r="BK84" s="57"/>
      <c r="BL84" s="57"/>
      <c r="BM84" s="57"/>
      <c r="BN84" s="75"/>
      <c r="BO84" s="75"/>
      <c r="BP84" s="75"/>
      <c r="BQ84" s="75"/>
      <c r="BR84" s="78"/>
      <c r="BS84" s="78"/>
      <c r="BT84" s="78"/>
      <c r="BU84" s="61"/>
      <c r="BV84" s="61"/>
      <c r="BW84" s="61"/>
      <c r="BX84" s="61"/>
      <c r="BY84" s="71"/>
      <c r="BZ84" s="71"/>
      <c r="CA84" s="71"/>
      <c r="CB84" s="71"/>
      <c r="CC84" s="71"/>
      <c r="CD84" s="71"/>
      <c r="CE84" s="71"/>
      <c r="CF84" s="81"/>
      <c r="CG84" s="81"/>
      <c r="CH84" s="81"/>
      <c r="CI84" s="67"/>
      <c r="CJ84" s="67"/>
      <c r="CK84" s="67"/>
    </row>
    <row r="85" spans="1:89" s="9" customFormat="1" ht="20.25" customHeight="1" x14ac:dyDescent="0.2">
      <c r="A85" s="7" t="s">
        <v>356</v>
      </c>
      <c r="B85" s="10" t="s">
        <v>394</v>
      </c>
      <c r="C85" s="7" t="s">
        <v>673</v>
      </c>
      <c r="D85" s="7" t="s">
        <v>477</v>
      </c>
      <c r="E85" s="7" t="s">
        <v>23</v>
      </c>
      <c r="F85" s="7" t="s">
        <v>478</v>
      </c>
      <c r="G85" s="7" t="s">
        <v>752</v>
      </c>
      <c r="H85" s="7" t="s">
        <v>1075</v>
      </c>
      <c r="I85" s="7" t="s">
        <v>1076</v>
      </c>
      <c r="J85" s="7" t="s">
        <v>1375</v>
      </c>
      <c r="K85" s="7" t="s">
        <v>1371</v>
      </c>
      <c r="L85" s="7" t="s">
        <v>394</v>
      </c>
      <c r="M85" s="24">
        <v>39</v>
      </c>
      <c r="N85" s="24">
        <v>61</v>
      </c>
      <c r="O85" s="24"/>
      <c r="P85" s="24"/>
      <c r="Q85" s="30">
        <v>455</v>
      </c>
      <c r="R85" s="30">
        <v>39</v>
      </c>
      <c r="S85" s="30"/>
      <c r="T85" s="30"/>
      <c r="U85" s="85"/>
      <c r="V85" s="85"/>
      <c r="W85" s="85"/>
      <c r="X85" s="85"/>
      <c r="Y85" s="35"/>
      <c r="Z85" s="35"/>
      <c r="AA85" s="35"/>
      <c r="AB85" s="35"/>
      <c r="AC85" s="38"/>
      <c r="AD85" s="38">
        <v>265</v>
      </c>
      <c r="AE85" s="38"/>
      <c r="AF85" s="38"/>
      <c r="AG85" s="22"/>
      <c r="AH85" s="22"/>
      <c r="AI85" s="22"/>
      <c r="AJ85" s="22"/>
      <c r="AK85" s="43"/>
      <c r="AL85" s="43"/>
      <c r="AM85" s="43"/>
      <c r="AN85" s="43"/>
      <c r="AO85" s="44"/>
      <c r="AP85" s="44"/>
      <c r="AQ85" s="44"/>
      <c r="AR85" s="44"/>
      <c r="AS85" s="46"/>
      <c r="AT85" s="46"/>
      <c r="AU85" s="46"/>
      <c r="AV85" s="46"/>
      <c r="AW85" s="50"/>
      <c r="AX85" s="50"/>
      <c r="AY85" s="50"/>
      <c r="AZ85" s="50"/>
      <c r="BA85" s="54"/>
      <c r="BB85" s="54"/>
      <c r="BC85" s="54"/>
      <c r="BD85" s="64"/>
      <c r="BE85" s="64"/>
      <c r="BF85" s="64"/>
      <c r="BG85" s="57"/>
      <c r="BH85" s="57"/>
      <c r="BI85" s="57"/>
      <c r="BJ85" s="57"/>
      <c r="BK85" s="57"/>
      <c r="BL85" s="57"/>
      <c r="BM85" s="57"/>
      <c r="BN85" s="75"/>
      <c r="BO85" s="75"/>
      <c r="BP85" s="75"/>
      <c r="BQ85" s="75"/>
      <c r="BR85" s="78"/>
      <c r="BS85" s="78"/>
      <c r="BT85" s="78"/>
      <c r="BU85" s="61"/>
      <c r="BV85" s="61"/>
      <c r="BW85" s="61"/>
      <c r="BX85" s="61"/>
      <c r="BY85" s="71"/>
      <c r="BZ85" s="71"/>
      <c r="CA85" s="71"/>
      <c r="CB85" s="71"/>
      <c r="CC85" s="71"/>
      <c r="CD85" s="71"/>
      <c r="CE85" s="71"/>
      <c r="CF85" s="81"/>
      <c r="CG85" s="81"/>
      <c r="CH85" s="81"/>
      <c r="CI85" s="67"/>
      <c r="CJ85" s="67"/>
      <c r="CK85" s="67"/>
    </row>
    <row r="86" spans="1:89" s="9" customFormat="1" ht="20.25" customHeight="1" x14ac:dyDescent="0.2">
      <c r="A86" s="7" t="s">
        <v>356</v>
      </c>
      <c r="B86" s="10" t="s">
        <v>394</v>
      </c>
      <c r="C86" s="7" t="s">
        <v>673</v>
      </c>
      <c r="D86" s="7" t="s">
        <v>480</v>
      </c>
      <c r="E86" s="7" t="s">
        <v>23</v>
      </c>
      <c r="F86" s="7" t="s">
        <v>481</v>
      </c>
      <c r="G86" s="7" t="s">
        <v>753</v>
      </c>
      <c r="H86" s="7" t="s">
        <v>1077</v>
      </c>
      <c r="I86" s="7" t="s">
        <v>1078</v>
      </c>
      <c r="J86" s="7" t="s">
        <v>1375</v>
      </c>
      <c r="K86" s="7" t="s">
        <v>1371</v>
      </c>
      <c r="L86" s="7" t="s">
        <v>482</v>
      </c>
      <c r="M86" s="24">
        <v>10</v>
      </c>
      <c r="N86" s="24">
        <v>69</v>
      </c>
      <c r="O86" s="24"/>
      <c r="P86" s="24"/>
      <c r="Q86" s="30">
        <v>593</v>
      </c>
      <c r="R86" s="30">
        <v>10</v>
      </c>
      <c r="S86" s="30"/>
      <c r="T86" s="30"/>
      <c r="U86" s="85"/>
      <c r="V86" s="85"/>
      <c r="W86" s="85"/>
      <c r="X86" s="85"/>
      <c r="Y86" s="35"/>
      <c r="Z86" s="35"/>
      <c r="AA86" s="35"/>
      <c r="AB86" s="35"/>
      <c r="AC86" s="38"/>
      <c r="AD86" s="38">
        <v>297</v>
      </c>
      <c r="AE86" s="38"/>
      <c r="AF86" s="38"/>
      <c r="AG86" s="22"/>
      <c r="AH86" s="22"/>
      <c r="AI86" s="22"/>
      <c r="AJ86" s="22"/>
      <c r="AK86" s="43"/>
      <c r="AL86" s="43"/>
      <c r="AM86" s="43"/>
      <c r="AN86" s="43"/>
      <c r="AO86" s="44"/>
      <c r="AP86" s="44"/>
      <c r="AQ86" s="44"/>
      <c r="AR86" s="44"/>
      <c r="AS86" s="46"/>
      <c r="AT86" s="46"/>
      <c r="AU86" s="46"/>
      <c r="AV86" s="46"/>
      <c r="AW86" s="50"/>
      <c r="AX86" s="50">
        <v>1</v>
      </c>
      <c r="AY86" s="50"/>
      <c r="AZ86" s="50"/>
      <c r="BA86" s="54">
        <v>10</v>
      </c>
      <c r="BB86" s="54"/>
      <c r="BC86" s="54"/>
      <c r="BD86" s="64"/>
      <c r="BE86" s="64"/>
      <c r="BF86" s="64"/>
      <c r="BG86" s="57"/>
      <c r="BH86" s="57"/>
      <c r="BI86" s="57"/>
      <c r="BJ86" s="57"/>
      <c r="BK86" s="57"/>
      <c r="BL86" s="57"/>
      <c r="BM86" s="57"/>
      <c r="BN86" s="75"/>
      <c r="BO86" s="75"/>
      <c r="BP86" s="75"/>
      <c r="BQ86" s="75"/>
      <c r="BR86" s="78"/>
      <c r="BS86" s="78"/>
      <c r="BT86" s="78"/>
      <c r="BU86" s="61"/>
      <c r="BV86" s="61"/>
      <c r="BW86" s="61"/>
      <c r="BX86" s="61"/>
      <c r="BY86" s="71"/>
      <c r="BZ86" s="71"/>
      <c r="CA86" s="71"/>
      <c r="CB86" s="71"/>
      <c r="CC86" s="71"/>
      <c r="CD86" s="71"/>
      <c r="CE86" s="71"/>
      <c r="CF86" s="81"/>
      <c r="CG86" s="81"/>
      <c r="CH86" s="81"/>
      <c r="CI86" s="67"/>
      <c r="CJ86" s="67"/>
      <c r="CK86" s="67"/>
    </row>
    <row r="87" spans="1:89" s="9" customFormat="1" ht="20.25" customHeight="1" x14ac:dyDescent="0.2">
      <c r="A87" s="7" t="s">
        <v>356</v>
      </c>
      <c r="B87" s="10" t="s">
        <v>394</v>
      </c>
      <c r="C87" s="7" t="s">
        <v>673</v>
      </c>
      <c r="D87" s="7" t="s">
        <v>483</v>
      </c>
      <c r="E87" s="7" t="s">
        <v>23</v>
      </c>
      <c r="F87" s="7" t="s">
        <v>484</v>
      </c>
      <c r="G87" s="7" t="s">
        <v>754</v>
      </c>
      <c r="H87" s="7" t="s">
        <v>1079</v>
      </c>
      <c r="I87" s="7" t="s">
        <v>1080</v>
      </c>
      <c r="J87" s="7" t="s">
        <v>1375</v>
      </c>
      <c r="K87" s="7" t="s">
        <v>1371</v>
      </c>
      <c r="L87" s="7" t="s">
        <v>472</v>
      </c>
      <c r="M87" s="24"/>
      <c r="N87" s="24">
        <v>142</v>
      </c>
      <c r="O87" s="24"/>
      <c r="P87" s="24"/>
      <c r="Q87" s="30">
        <v>614</v>
      </c>
      <c r="R87" s="30"/>
      <c r="S87" s="30"/>
      <c r="T87" s="30"/>
      <c r="U87" s="85"/>
      <c r="V87" s="85"/>
      <c r="W87" s="85"/>
      <c r="X87" s="85"/>
      <c r="Y87" s="35"/>
      <c r="Z87" s="35"/>
      <c r="AA87" s="35"/>
      <c r="AB87" s="35"/>
      <c r="AC87" s="38"/>
      <c r="AD87" s="38">
        <v>284</v>
      </c>
      <c r="AE87" s="38"/>
      <c r="AF87" s="38"/>
      <c r="AG87" s="22"/>
      <c r="AH87" s="22"/>
      <c r="AI87" s="22"/>
      <c r="AJ87" s="22"/>
      <c r="AK87" s="43"/>
      <c r="AL87" s="43"/>
      <c r="AM87" s="43"/>
      <c r="AN87" s="43"/>
      <c r="AO87" s="44"/>
      <c r="AP87" s="44"/>
      <c r="AQ87" s="44"/>
      <c r="AR87" s="44"/>
      <c r="AS87" s="46"/>
      <c r="AT87" s="46"/>
      <c r="AU87" s="46"/>
      <c r="AV87" s="46"/>
      <c r="AW87" s="50"/>
      <c r="AX87" s="50"/>
      <c r="AY87" s="50"/>
      <c r="AZ87" s="50"/>
      <c r="BA87" s="54"/>
      <c r="BB87" s="54"/>
      <c r="BC87" s="54"/>
      <c r="BD87" s="64"/>
      <c r="BE87" s="64"/>
      <c r="BF87" s="64"/>
      <c r="BG87" s="57"/>
      <c r="BH87" s="57"/>
      <c r="BI87" s="57"/>
      <c r="BJ87" s="57"/>
      <c r="BK87" s="57"/>
      <c r="BL87" s="57"/>
      <c r="BM87" s="57"/>
      <c r="BN87" s="75"/>
      <c r="BO87" s="75"/>
      <c r="BP87" s="75"/>
      <c r="BQ87" s="75"/>
      <c r="BR87" s="78"/>
      <c r="BS87" s="78"/>
      <c r="BT87" s="78"/>
      <c r="BU87" s="61"/>
      <c r="BV87" s="61"/>
      <c r="BW87" s="61"/>
      <c r="BX87" s="61"/>
      <c r="BY87" s="71"/>
      <c r="BZ87" s="71"/>
      <c r="CA87" s="71"/>
      <c r="CB87" s="71"/>
      <c r="CC87" s="71"/>
      <c r="CD87" s="71"/>
      <c r="CE87" s="71"/>
      <c r="CF87" s="81"/>
      <c r="CG87" s="81"/>
      <c r="CH87" s="81"/>
      <c r="CI87" s="67"/>
      <c r="CJ87" s="67"/>
      <c r="CK87" s="67"/>
    </row>
    <row r="88" spans="1:89" s="9" customFormat="1" ht="20.25" customHeight="1" x14ac:dyDescent="0.2">
      <c r="A88" s="7" t="s">
        <v>356</v>
      </c>
      <c r="B88" s="10" t="s">
        <v>372</v>
      </c>
      <c r="C88" s="7" t="s">
        <v>673</v>
      </c>
      <c r="D88" s="7" t="s">
        <v>485</v>
      </c>
      <c r="E88" s="7" t="s">
        <v>23</v>
      </c>
      <c r="F88" s="7" t="s">
        <v>486</v>
      </c>
      <c r="G88" s="7" t="s">
        <v>755</v>
      </c>
      <c r="H88" s="7" t="s">
        <v>1081</v>
      </c>
      <c r="I88" s="7" t="s">
        <v>1082</v>
      </c>
      <c r="J88" s="7" t="s">
        <v>1375</v>
      </c>
      <c r="K88" s="7" t="s">
        <v>1371</v>
      </c>
      <c r="L88" s="7" t="s">
        <v>372</v>
      </c>
      <c r="M88" s="24">
        <v>100</v>
      </c>
      <c r="N88" s="24">
        <v>90</v>
      </c>
      <c r="O88" s="24"/>
      <c r="P88" s="24"/>
      <c r="Q88" s="30">
        <v>358</v>
      </c>
      <c r="R88" s="30">
        <v>100</v>
      </c>
      <c r="S88" s="30"/>
      <c r="T88" s="30"/>
      <c r="U88" s="85"/>
      <c r="V88" s="85"/>
      <c r="W88" s="85"/>
      <c r="X88" s="85"/>
      <c r="Y88" s="35"/>
      <c r="Z88" s="35"/>
      <c r="AA88" s="35"/>
      <c r="AB88" s="35"/>
      <c r="AC88" s="38"/>
      <c r="AD88" s="38"/>
      <c r="AE88" s="38"/>
      <c r="AF88" s="38"/>
      <c r="AG88" s="22"/>
      <c r="AH88" s="22">
        <v>143</v>
      </c>
      <c r="AI88" s="22"/>
      <c r="AJ88" s="22"/>
      <c r="AK88" s="43"/>
      <c r="AL88" s="43"/>
      <c r="AM88" s="43"/>
      <c r="AN88" s="43"/>
      <c r="AO88" s="44"/>
      <c r="AP88" s="44"/>
      <c r="AQ88" s="44"/>
      <c r="AR88" s="44"/>
      <c r="AS88" s="46"/>
      <c r="AT88" s="46"/>
      <c r="AU88" s="46"/>
      <c r="AV88" s="46"/>
      <c r="AW88" s="50"/>
      <c r="AX88" s="50">
        <v>1</v>
      </c>
      <c r="AY88" s="50"/>
      <c r="AZ88" s="50"/>
      <c r="BA88" s="54">
        <v>27</v>
      </c>
      <c r="BB88" s="54"/>
      <c r="BC88" s="54"/>
      <c r="BD88" s="64"/>
      <c r="BE88" s="64"/>
      <c r="BF88" s="64"/>
      <c r="BG88" s="57"/>
      <c r="BH88" s="57"/>
      <c r="BI88" s="57"/>
      <c r="BJ88" s="57"/>
      <c r="BK88" s="57"/>
      <c r="BL88" s="57"/>
      <c r="BM88" s="57"/>
      <c r="BN88" s="75"/>
      <c r="BO88" s="75"/>
      <c r="BP88" s="75"/>
      <c r="BQ88" s="75"/>
      <c r="BR88" s="78"/>
      <c r="BS88" s="78"/>
      <c r="BT88" s="78"/>
      <c r="BU88" s="61"/>
      <c r="BV88" s="61"/>
      <c r="BW88" s="61"/>
      <c r="BX88" s="61"/>
      <c r="BY88" s="71"/>
      <c r="BZ88" s="71"/>
      <c r="CA88" s="71"/>
      <c r="CB88" s="71"/>
      <c r="CC88" s="71"/>
      <c r="CD88" s="71"/>
      <c r="CE88" s="71"/>
      <c r="CF88" s="81"/>
      <c r="CG88" s="81"/>
      <c r="CH88" s="81"/>
      <c r="CI88" s="67"/>
      <c r="CJ88" s="67"/>
      <c r="CK88" s="67"/>
    </row>
    <row r="89" spans="1:89" s="9" customFormat="1" ht="20.25" customHeight="1" x14ac:dyDescent="0.2">
      <c r="A89" s="7" t="s">
        <v>356</v>
      </c>
      <c r="B89" s="10" t="s">
        <v>592</v>
      </c>
      <c r="C89" s="7" t="s">
        <v>673</v>
      </c>
      <c r="D89" s="7" t="s">
        <v>487</v>
      </c>
      <c r="E89" s="7" t="s">
        <v>23</v>
      </c>
      <c r="F89" s="7" t="s">
        <v>488</v>
      </c>
      <c r="G89" s="7" t="s">
        <v>756</v>
      </c>
      <c r="H89" s="7" t="s">
        <v>1083</v>
      </c>
      <c r="I89" s="7" t="s">
        <v>1084</v>
      </c>
      <c r="J89" s="7" t="s">
        <v>1375</v>
      </c>
      <c r="K89" s="7" t="s">
        <v>1371</v>
      </c>
      <c r="L89" s="7" t="s">
        <v>411</v>
      </c>
      <c r="M89" s="24">
        <v>23</v>
      </c>
      <c r="N89" s="24">
        <v>62</v>
      </c>
      <c r="O89" s="24"/>
      <c r="P89" s="24"/>
      <c r="Q89" s="30">
        <v>559</v>
      </c>
      <c r="R89" s="30">
        <v>23</v>
      </c>
      <c r="S89" s="30"/>
      <c r="T89" s="30"/>
      <c r="U89" s="85"/>
      <c r="V89" s="85"/>
      <c r="W89" s="85"/>
      <c r="X89" s="85"/>
      <c r="Y89" s="35"/>
      <c r="Z89" s="35"/>
      <c r="AA89" s="35"/>
      <c r="AB89" s="35"/>
      <c r="AC89" s="38"/>
      <c r="AD89" s="38">
        <v>312</v>
      </c>
      <c r="AE89" s="38"/>
      <c r="AF89" s="38"/>
      <c r="AG89" s="22"/>
      <c r="AH89" s="22"/>
      <c r="AI89" s="22"/>
      <c r="AJ89" s="22"/>
      <c r="AK89" s="43"/>
      <c r="AL89" s="43"/>
      <c r="AM89" s="43"/>
      <c r="AN89" s="43"/>
      <c r="AO89" s="44"/>
      <c r="AP89" s="44"/>
      <c r="AQ89" s="44"/>
      <c r="AR89" s="44"/>
      <c r="AS89" s="46"/>
      <c r="AT89" s="46"/>
      <c r="AU89" s="46"/>
      <c r="AV89" s="46"/>
      <c r="AW89" s="50"/>
      <c r="AX89" s="50"/>
      <c r="AY89" s="50"/>
      <c r="AZ89" s="50"/>
      <c r="BA89" s="54"/>
      <c r="BB89" s="54"/>
      <c r="BC89" s="54"/>
      <c r="BD89" s="64"/>
      <c r="BE89" s="64"/>
      <c r="BF89" s="64"/>
      <c r="BG89" s="57"/>
      <c r="BH89" s="57"/>
      <c r="BI89" s="57"/>
      <c r="BJ89" s="57"/>
      <c r="BK89" s="57"/>
      <c r="BL89" s="57"/>
      <c r="BM89" s="57"/>
      <c r="BN89" s="75"/>
      <c r="BO89" s="75"/>
      <c r="BP89" s="75"/>
      <c r="BQ89" s="75"/>
      <c r="BR89" s="78"/>
      <c r="BS89" s="78"/>
      <c r="BT89" s="78"/>
      <c r="BU89" s="61"/>
      <c r="BV89" s="61"/>
      <c r="BW89" s="61"/>
      <c r="BX89" s="61"/>
      <c r="BY89" s="71"/>
      <c r="BZ89" s="71"/>
      <c r="CA89" s="71"/>
      <c r="CB89" s="71"/>
      <c r="CC89" s="71"/>
      <c r="CD89" s="71"/>
      <c r="CE89" s="71"/>
      <c r="CF89" s="81"/>
      <c r="CG89" s="81"/>
      <c r="CH89" s="81"/>
      <c r="CI89" s="67"/>
      <c r="CJ89" s="67"/>
      <c r="CK89" s="67"/>
    </row>
    <row r="90" spans="1:89" s="9" customFormat="1" ht="20.25" customHeight="1" x14ac:dyDescent="0.2">
      <c r="A90" s="7" t="s">
        <v>356</v>
      </c>
      <c r="B90" s="10" t="s">
        <v>394</v>
      </c>
      <c r="C90" s="7" t="s">
        <v>673</v>
      </c>
      <c r="D90" s="7" t="s">
        <v>489</v>
      </c>
      <c r="E90" s="7" t="s">
        <v>23</v>
      </c>
      <c r="F90" s="7" t="s">
        <v>490</v>
      </c>
      <c r="G90" s="7" t="s">
        <v>757</v>
      </c>
      <c r="H90" s="7" t="s">
        <v>1085</v>
      </c>
      <c r="I90" s="7" t="s">
        <v>1086</v>
      </c>
      <c r="J90" s="7" t="s">
        <v>1375</v>
      </c>
      <c r="K90" s="7" t="s">
        <v>1371</v>
      </c>
      <c r="L90" s="7" t="s">
        <v>394</v>
      </c>
      <c r="M90" s="24">
        <v>24</v>
      </c>
      <c r="N90" s="24">
        <v>52</v>
      </c>
      <c r="O90" s="24"/>
      <c r="P90" s="24"/>
      <c r="Q90" s="30">
        <v>411</v>
      </c>
      <c r="R90" s="30">
        <v>24</v>
      </c>
      <c r="S90" s="30"/>
      <c r="T90" s="30"/>
      <c r="U90" s="85"/>
      <c r="V90" s="85"/>
      <c r="W90" s="85"/>
      <c r="X90" s="85"/>
      <c r="Y90" s="35"/>
      <c r="Z90" s="35"/>
      <c r="AA90" s="35"/>
      <c r="AB90" s="35"/>
      <c r="AC90" s="38"/>
      <c r="AD90" s="38">
        <v>221</v>
      </c>
      <c r="AE90" s="38"/>
      <c r="AF90" s="38"/>
      <c r="AG90" s="22"/>
      <c r="AH90" s="22"/>
      <c r="AI90" s="22"/>
      <c r="AJ90" s="22"/>
      <c r="AK90" s="43"/>
      <c r="AL90" s="43"/>
      <c r="AM90" s="43"/>
      <c r="AN90" s="43"/>
      <c r="AO90" s="44"/>
      <c r="AP90" s="44"/>
      <c r="AQ90" s="44"/>
      <c r="AR90" s="44"/>
      <c r="AS90" s="46"/>
      <c r="AT90" s="46"/>
      <c r="AU90" s="46"/>
      <c r="AV90" s="46"/>
      <c r="AW90" s="50"/>
      <c r="AX90" s="50"/>
      <c r="AY90" s="50"/>
      <c r="AZ90" s="50"/>
      <c r="BA90" s="54">
        <v>24</v>
      </c>
      <c r="BB90" s="54"/>
      <c r="BC90" s="54"/>
      <c r="BD90" s="64"/>
      <c r="BE90" s="64"/>
      <c r="BF90" s="64"/>
      <c r="BG90" s="57"/>
      <c r="BH90" s="57"/>
      <c r="BI90" s="57"/>
      <c r="BJ90" s="57"/>
      <c r="BK90" s="57"/>
      <c r="BL90" s="57"/>
      <c r="BM90" s="57"/>
      <c r="BN90" s="75"/>
      <c r="BO90" s="75"/>
      <c r="BP90" s="75"/>
      <c r="BQ90" s="75"/>
      <c r="BR90" s="78"/>
      <c r="BS90" s="78"/>
      <c r="BT90" s="78"/>
      <c r="BU90" s="61"/>
      <c r="BV90" s="61"/>
      <c r="BW90" s="61"/>
      <c r="BX90" s="61"/>
      <c r="BY90" s="71"/>
      <c r="BZ90" s="71"/>
      <c r="CA90" s="71"/>
      <c r="CB90" s="71"/>
      <c r="CC90" s="71"/>
      <c r="CD90" s="71"/>
      <c r="CE90" s="71"/>
      <c r="CF90" s="81"/>
      <c r="CG90" s="81"/>
      <c r="CH90" s="81"/>
      <c r="CI90" s="67"/>
      <c r="CJ90" s="67"/>
      <c r="CK90" s="67"/>
    </row>
    <row r="91" spans="1:89" s="9" customFormat="1" ht="20.25" customHeight="1" x14ac:dyDescent="0.2">
      <c r="A91" s="7" t="s">
        <v>356</v>
      </c>
      <c r="B91" s="10" t="s">
        <v>592</v>
      </c>
      <c r="C91" s="7" t="s">
        <v>673</v>
      </c>
      <c r="D91" s="7" t="s">
        <v>491</v>
      </c>
      <c r="E91" s="7" t="s">
        <v>23</v>
      </c>
      <c r="F91" s="7" t="s">
        <v>50</v>
      </c>
      <c r="G91" s="7" t="s">
        <v>714</v>
      </c>
      <c r="H91" s="7" t="s">
        <v>1087</v>
      </c>
      <c r="I91" s="7" t="s">
        <v>1088</v>
      </c>
      <c r="J91" s="7" t="s">
        <v>1375</v>
      </c>
      <c r="K91" s="7" t="s">
        <v>1371</v>
      </c>
      <c r="L91" s="7" t="s">
        <v>492</v>
      </c>
      <c r="M91" s="24">
        <v>29</v>
      </c>
      <c r="N91" s="24">
        <v>72</v>
      </c>
      <c r="O91" s="24"/>
      <c r="P91" s="24"/>
      <c r="Q91" s="30">
        <v>580</v>
      </c>
      <c r="R91" s="30">
        <v>29</v>
      </c>
      <c r="S91" s="30"/>
      <c r="T91" s="30"/>
      <c r="U91" s="85"/>
      <c r="V91" s="85"/>
      <c r="W91" s="85"/>
      <c r="X91" s="85"/>
      <c r="Y91" s="35"/>
      <c r="Z91" s="35"/>
      <c r="AA91" s="35"/>
      <c r="AB91" s="35"/>
      <c r="AC91" s="38"/>
      <c r="AD91" s="38">
        <v>345</v>
      </c>
      <c r="AE91" s="38"/>
      <c r="AF91" s="38"/>
      <c r="AG91" s="22"/>
      <c r="AH91" s="22"/>
      <c r="AI91" s="22"/>
      <c r="AJ91" s="22"/>
      <c r="AK91" s="43"/>
      <c r="AL91" s="43"/>
      <c r="AM91" s="43"/>
      <c r="AN91" s="43"/>
      <c r="AO91" s="44"/>
      <c r="AP91" s="44"/>
      <c r="AQ91" s="44"/>
      <c r="AR91" s="44"/>
      <c r="AS91" s="46"/>
      <c r="AT91" s="46"/>
      <c r="AU91" s="46"/>
      <c r="AV91" s="46"/>
      <c r="AW91" s="50"/>
      <c r="AX91" s="50"/>
      <c r="AY91" s="50"/>
      <c r="AZ91" s="50"/>
      <c r="BA91" s="54">
        <v>29</v>
      </c>
      <c r="BB91" s="54"/>
      <c r="BC91" s="54"/>
      <c r="BD91" s="64"/>
      <c r="BE91" s="64"/>
      <c r="BF91" s="64"/>
      <c r="BG91" s="57"/>
      <c r="BH91" s="57"/>
      <c r="BI91" s="57"/>
      <c r="BJ91" s="57"/>
      <c r="BK91" s="57"/>
      <c r="BL91" s="57"/>
      <c r="BM91" s="57"/>
      <c r="BN91" s="75"/>
      <c r="BO91" s="75"/>
      <c r="BP91" s="75"/>
      <c r="BQ91" s="75"/>
      <c r="BR91" s="78"/>
      <c r="BS91" s="78"/>
      <c r="BT91" s="78"/>
      <c r="BU91" s="61"/>
      <c r="BV91" s="61"/>
      <c r="BW91" s="61"/>
      <c r="BX91" s="61"/>
      <c r="BY91" s="71"/>
      <c r="BZ91" s="71"/>
      <c r="CA91" s="71"/>
      <c r="CB91" s="71"/>
      <c r="CC91" s="71"/>
      <c r="CD91" s="71"/>
      <c r="CE91" s="71"/>
      <c r="CF91" s="81"/>
      <c r="CG91" s="81"/>
      <c r="CH91" s="81"/>
      <c r="CI91" s="67"/>
      <c r="CJ91" s="67"/>
      <c r="CK91" s="67"/>
    </row>
    <row r="92" spans="1:89" s="9" customFormat="1" ht="20.25" customHeight="1" x14ac:dyDescent="0.2">
      <c r="A92" s="7" t="s">
        <v>356</v>
      </c>
      <c r="B92" s="10" t="s">
        <v>394</v>
      </c>
      <c r="C92" s="7" t="s">
        <v>673</v>
      </c>
      <c r="D92" s="7" t="s">
        <v>493</v>
      </c>
      <c r="E92" s="7" t="s">
        <v>23</v>
      </c>
      <c r="F92" s="7" t="s">
        <v>494</v>
      </c>
      <c r="G92" s="7" t="s">
        <v>758</v>
      </c>
      <c r="H92" s="7" t="s">
        <v>1089</v>
      </c>
      <c r="I92" s="7" t="s">
        <v>1090</v>
      </c>
      <c r="J92" s="7" t="s">
        <v>1375</v>
      </c>
      <c r="K92" s="7" t="s">
        <v>1371</v>
      </c>
      <c r="L92" s="7" t="s">
        <v>394</v>
      </c>
      <c r="M92" s="24"/>
      <c r="N92" s="24">
        <v>54</v>
      </c>
      <c r="O92" s="24"/>
      <c r="P92" s="24"/>
      <c r="Q92" s="30">
        <v>405</v>
      </c>
      <c r="R92" s="30"/>
      <c r="S92" s="30"/>
      <c r="T92" s="30"/>
      <c r="U92" s="85"/>
      <c r="V92" s="85"/>
      <c r="W92" s="85"/>
      <c r="X92" s="85"/>
      <c r="Y92" s="35"/>
      <c r="Z92" s="35"/>
      <c r="AA92" s="35"/>
      <c r="AB92" s="35"/>
      <c r="AC92" s="38"/>
      <c r="AD92" s="38">
        <v>189</v>
      </c>
      <c r="AE92" s="38"/>
      <c r="AF92" s="38"/>
      <c r="AG92" s="22"/>
      <c r="AH92" s="22"/>
      <c r="AI92" s="22"/>
      <c r="AJ92" s="22"/>
      <c r="AK92" s="43"/>
      <c r="AL92" s="43"/>
      <c r="AM92" s="43"/>
      <c r="AN92" s="43"/>
      <c r="AO92" s="44"/>
      <c r="AP92" s="44"/>
      <c r="AQ92" s="44"/>
      <c r="AR92" s="44"/>
      <c r="AS92" s="46"/>
      <c r="AT92" s="46"/>
      <c r="AU92" s="46"/>
      <c r="AV92" s="46"/>
      <c r="AW92" s="50"/>
      <c r="AX92" s="50"/>
      <c r="AY92" s="50"/>
      <c r="AZ92" s="50"/>
      <c r="BA92" s="54"/>
      <c r="BB92" s="54"/>
      <c r="BC92" s="54"/>
      <c r="BD92" s="64"/>
      <c r="BE92" s="64"/>
      <c r="BF92" s="64"/>
      <c r="BG92" s="57"/>
      <c r="BH92" s="57"/>
      <c r="BI92" s="57"/>
      <c r="BJ92" s="57"/>
      <c r="BK92" s="57"/>
      <c r="BL92" s="57"/>
      <c r="BM92" s="57"/>
      <c r="BN92" s="75"/>
      <c r="BO92" s="75"/>
      <c r="BP92" s="75"/>
      <c r="BQ92" s="75"/>
      <c r="BR92" s="78"/>
      <c r="BS92" s="78"/>
      <c r="BT92" s="78"/>
      <c r="BU92" s="61"/>
      <c r="BV92" s="61"/>
      <c r="BW92" s="61"/>
      <c r="BX92" s="61"/>
      <c r="BY92" s="71"/>
      <c r="BZ92" s="71"/>
      <c r="CA92" s="71"/>
      <c r="CB92" s="71"/>
      <c r="CC92" s="71"/>
      <c r="CD92" s="71"/>
      <c r="CE92" s="71"/>
      <c r="CF92" s="81"/>
      <c r="CG92" s="81"/>
      <c r="CH92" s="81"/>
      <c r="CI92" s="67"/>
      <c r="CJ92" s="67"/>
      <c r="CK92" s="67"/>
    </row>
    <row r="93" spans="1:89" s="9" customFormat="1" ht="20.25" customHeight="1" x14ac:dyDescent="0.2">
      <c r="A93" s="7" t="s">
        <v>356</v>
      </c>
      <c r="B93" s="10" t="s">
        <v>394</v>
      </c>
      <c r="C93" s="7" t="s">
        <v>673</v>
      </c>
      <c r="D93" s="7" t="s">
        <v>495</v>
      </c>
      <c r="E93" s="7" t="s">
        <v>23</v>
      </c>
      <c r="F93" s="7" t="s">
        <v>496</v>
      </c>
      <c r="G93" s="7" t="s">
        <v>759</v>
      </c>
      <c r="H93" s="7" t="s">
        <v>1091</v>
      </c>
      <c r="I93" s="7" t="s">
        <v>1092</v>
      </c>
      <c r="J93" s="7" t="s">
        <v>1375</v>
      </c>
      <c r="K93" s="7" t="s">
        <v>1371</v>
      </c>
      <c r="L93" s="7" t="s">
        <v>394</v>
      </c>
      <c r="M93" s="24">
        <v>62</v>
      </c>
      <c r="N93" s="24">
        <v>83</v>
      </c>
      <c r="O93" s="24"/>
      <c r="P93" s="24"/>
      <c r="Q93" s="30">
        <v>490</v>
      </c>
      <c r="R93" s="30">
        <v>62</v>
      </c>
      <c r="S93" s="30"/>
      <c r="T93" s="30"/>
      <c r="U93" s="85"/>
      <c r="V93" s="85"/>
      <c r="W93" s="85"/>
      <c r="X93" s="85"/>
      <c r="Y93" s="35"/>
      <c r="Z93" s="35"/>
      <c r="AA93" s="35"/>
      <c r="AB93" s="35"/>
      <c r="AC93" s="38"/>
      <c r="AD93" s="38">
        <v>79</v>
      </c>
      <c r="AE93" s="38"/>
      <c r="AF93" s="38"/>
      <c r="AG93" s="22"/>
      <c r="AH93" s="22">
        <v>200</v>
      </c>
      <c r="AI93" s="22"/>
      <c r="AJ93" s="22"/>
      <c r="AK93" s="43"/>
      <c r="AL93" s="43"/>
      <c r="AM93" s="43"/>
      <c r="AN93" s="43"/>
      <c r="AO93" s="44"/>
      <c r="AP93" s="44"/>
      <c r="AQ93" s="44"/>
      <c r="AR93" s="44"/>
      <c r="AS93" s="46"/>
      <c r="AT93" s="46"/>
      <c r="AU93" s="46"/>
      <c r="AV93" s="46"/>
      <c r="AW93" s="50"/>
      <c r="AX93" s="50"/>
      <c r="AY93" s="50"/>
      <c r="AZ93" s="50"/>
      <c r="BA93" s="54">
        <v>9</v>
      </c>
      <c r="BB93" s="54"/>
      <c r="BC93" s="54"/>
      <c r="BD93" s="64"/>
      <c r="BE93" s="64"/>
      <c r="BF93" s="64"/>
      <c r="BG93" s="57"/>
      <c r="BH93" s="57"/>
      <c r="BI93" s="57"/>
      <c r="BJ93" s="57"/>
      <c r="BK93" s="57"/>
      <c r="BL93" s="57"/>
      <c r="BM93" s="57"/>
      <c r="BN93" s="75"/>
      <c r="BO93" s="75"/>
      <c r="BP93" s="75"/>
      <c r="BQ93" s="75"/>
      <c r="BR93" s="78"/>
      <c r="BS93" s="78"/>
      <c r="BT93" s="78"/>
      <c r="BU93" s="61"/>
      <c r="BV93" s="61"/>
      <c r="BW93" s="61"/>
      <c r="BX93" s="61"/>
      <c r="BY93" s="71"/>
      <c r="BZ93" s="71"/>
      <c r="CA93" s="71"/>
      <c r="CB93" s="71"/>
      <c r="CC93" s="71"/>
      <c r="CD93" s="71"/>
      <c r="CE93" s="71"/>
      <c r="CF93" s="81"/>
      <c r="CG93" s="81"/>
      <c r="CH93" s="81"/>
      <c r="CI93" s="67"/>
      <c r="CJ93" s="67"/>
      <c r="CK93" s="67"/>
    </row>
    <row r="94" spans="1:89" s="9" customFormat="1" ht="20.25" customHeight="1" x14ac:dyDescent="0.2">
      <c r="A94" s="7" t="s">
        <v>356</v>
      </c>
      <c r="B94" s="10" t="s">
        <v>592</v>
      </c>
      <c r="C94" s="7" t="s">
        <v>673</v>
      </c>
      <c r="D94" s="7" t="s">
        <v>497</v>
      </c>
      <c r="E94" s="7" t="s">
        <v>23</v>
      </c>
      <c r="F94" s="7" t="s">
        <v>498</v>
      </c>
      <c r="G94" s="7" t="s">
        <v>760</v>
      </c>
      <c r="H94" s="7" t="s">
        <v>1343</v>
      </c>
      <c r="I94" s="7" t="s">
        <v>1344</v>
      </c>
      <c r="J94" s="7" t="s">
        <v>1375</v>
      </c>
      <c r="K94" s="7" t="s">
        <v>1371</v>
      </c>
      <c r="L94" s="7" t="s">
        <v>432</v>
      </c>
      <c r="M94" s="24"/>
      <c r="N94" s="24"/>
      <c r="O94" s="24"/>
      <c r="P94" s="24"/>
      <c r="Q94" s="30">
        <v>453</v>
      </c>
      <c r="R94" s="30"/>
      <c r="S94" s="30"/>
      <c r="T94" s="30"/>
      <c r="U94" s="85"/>
      <c r="V94" s="85"/>
      <c r="W94" s="85"/>
      <c r="X94" s="85"/>
      <c r="Y94" s="35"/>
      <c r="Z94" s="35"/>
      <c r="AA94" s="35"/>
      <c r="AB94" s="35"/>
      <c r="AC94" s="38"/>
      <c r="AD94" s="38">
        <v>291</v>
      </c>
      <c r="AE94" s="38"/>
      <c r="AF94" s="38"/>
      <c r="AG94" s="22"/>
      <c r="AH94" s="22"/>
      <c r="AI94" s="22"/>
      <c r="AJ94" s="22"/>
      <c r="AK94" s="43"/>
      <c r="AL94" s="43"/>
      <c r="AM94" s="43"/>
      <c r="AN94" s="43"/>
      <c r="AO94" s="44"/>
      <c r="AP94" s="44"/>
      <c r="AQ94" s="44"/>
      <c r="AR94" s="44"/>
      <c r="AS94" s="46"/>
      <c r="AT94" s="46"/>
      <c r="AU94" s="46"/>
      <c r="AV94" s="46"/>
      <c r="AW94" s="50"/>
      <c r="AX94" s="50">
        <v>1</v>
      </c>
      <c r="AY94" s="50"/>
      <c r="AZ94" s="50"/>
      <c r="BA94" s="54"/>
      <c r="BB94" s="54"/>
      <c r="BC94" s="54"/>
      <c r="BD94" s="64"/>
      <c r="BE94" s="64"/>
      <c r="BF94" s="64"/>
      <c r="BG94" s="57"/>
      <c r="BH94" s="57"/>
      <c r="BI94" s="57"/>
      <c r="BJ94" s="57"/>
      <c r="BK94" s="57"/>
      <c r="BL94" s="57"/>
      <c r="BM94" s="57"/>
      <c r="BN94" s="75"/>
      <c r="BO94" s="75"/>
      <c r="BP94" s="75"/>
      <c r="BQ94" s="75"/>
      <c r="BR94" s="78"/>
      <c r="BS94" s="78"/>
      <c r="BT94" s="78"/>
      <c r="BU94" s="61"/>
      <c r="BV94" s="61"/>
      <c r="BW94" s="61"/>
      <c r="BX94" s="61"/>
      <c r="BY94" s="71"/>
      <c r="BZ94" s="71"/>
      <c r="CA94" s="71"/>
      <c r="CB94" s="71"/>
      <c r="CC94" s="71"/>
      <c r="CD94" s="71"/>
      <c r="CE94" s="71"/>
      <c r="CF94" s="81"/>
      <c r="CG94" s="81"/>
      <c r="CH94" s="81"/>
      <c r="CI94" s="67"/>
      <c r="CJ94" s="67"/>
      <c r="CK94" s="67"/>
    </row>
    <row r="95" spans="1:89" s="9" customFormat="1" ht="20.25" customHeight="1" x14ac:dyDescent="0.2">
      <c r="A95" s="7" t="s">
        <v>356</v>
      </c>
      <c r="B95" s="10" t="s">
        <v>372</v>
      </c>
      <c r="C95" s="7" t="s">
        <v>673</v>
      </c>
      <c r="D95" s="7" t="s">
        <v>499</v>
      </c>
      <c r="E95" s="7" t="s">
        <v>23</v>
      </c>
      <c r="F95" s="7" t="s">
        <v>500</v>
      </c>
      <c r="G95" s="7" t="s">
        <v>761</v>
      </c>
      <c r="H95" s="7" t="s">
        <v>1093</v>
      </c>
      <c r="I95" s="7" t="s">
        <v>1094</v>
      </c>
      <c r="J95" s="7" t="s">
        <v>1375</v>
      </c>
      <c r="K95" s="7" t="s">
        <v>1371</v>
      </c>
      <c r="L95" s="7" t="s">
        <v>501</v>
      </c>
      <c r="M95" s="24">
        <v>104</v>
      </c>
      <c r="N95" s="24">
        <v>12</v>
      </c>
      <c r="O95" s="24"/>
      <c r="P95" s="24"/>
      <c r="Q95" s="30">
        <v>328</v>
      </c>
      <c r="R95" s="30">
        <v>104</v>
      </c>
      <c r="S95" s="30"/>
      <c r="T95" s="30"/>
      <c r="U95" s="85"/>
      <c r="V95" s="85"/>
      <c r="W95" s="85"/>
      <c r="X95" s="85"/>
      <c r="Y95" s="35"/>
      <c r="Z95" s="35"/>
      <c r="AA95" s="35"/>
      <c r="AB95" s="35"/>
      <c r="AC95" s="38"/>
      <c r="AD95" s="38">
        <v>202</v>
      </c>
      <c r="AE95" s="38"/>
      <c r="AF95" s="38"/>
      <c r="AG95" s="22"/>
      <c r="AH95" s="22"/>
      <c r="AI95" s="22"/>
      <c r="AJ95" s="22"/>
      <c r="AK95" s="43"/>
      <c r="AL95" s="43"/>
      <c r="AM95" s="43"/>
      <c r="AN95" s="43"/>
      <c r="AO95" s="44"/>
      <c r="AP95" s="44"/>
      <c r="AQ95" s="44"/>
      <c r="AR95" s="44"/>
      <c r="AS95" s="46"/>
      <c r="AT95" s="46"/>
      <c r="AU95" s="46"/>
      <c r="AV95" s="46"/>
      <c r="AW95" s="50"/>
      <c r="AX95" s="50"/>
      <c r="AY95" s="50"/>
      <c r="AZ95" s="50"/>
      <c r="BA95" s="54">
        <v>29</v>
      </c>
      <c r="BB95" s="54"/>
      <c r="BC95" s="54"/>
      <c r="BD95" s="64"/>
      <c r="BE95" s="64"/>
      <c r="BF95" s="64"/>
      <c r="BG95" s="57"/>
      <c r="BH95" s="57"/>
      <c r="BI95" s="57"/>
      <c r="BJ95" s="57"/>
      <c r="BK95" s="57"/>
      <c r="BL95" s="57"/>
      <c r="BM95" s="57"/>
      <c r="BN95" s="75"/>
      <c r="BO95" s="75"/>
      <c r="BP95" s="75"/>
      <c r="BQ95" s="75"/>
      <c r="BR95" s="78"/>
      <c r="BS95" s="78"/>
      <c r="BT95" s="78"/>
      <c r="BU95" s="61"/>
      <c r="BV95" s="61"/>
      <c r="BW95" s="61"/>
      <c r="BX95" s="61"/>
      <c r="BY95" s="71"/>
      <c r="BZ95" s="71"/>
      <c r="CA95" s="71"/>
      <c r="CB95" s="71"/>
      <c r="CC95" s="71"/>
      <c r="CD95" s="71"/>
      <c r="CE95" s="71"/>
      <c r="CF95" s="81"/>
      <c r="CG95" s="81"/>
      <c r="CH95" s="81"/>
      <c r="CI95" s="67"/>
      <c r="CJ95" s="67"/>
      <c r="CK95" s="67"/>
    </row>
    <row r="96" spans="1:89" s="9" customFormat="1" ht="20.25" customHeight="1" x14ac:dyDescent="0.2">
      <c r="A96" s="7" t="s">
        <v>356</v>
      </c>
      <c r="B96" s="10" t="s">
        <v>394</v>
      </c>
      <c r="C96" s="7" t="s">
        <v>673</v>
      </c>
      <c r="D96" s="7" t="s">
        <v>502</v>
      </c>
      <c r="E96" s="7" t="s">
        <v>23</v>
      </c>
      <c r="F96" s="7" t="s">
        <v>503</v>
      </c>
      <c r="G96" s="7" t="s">
        <v>762</v>
      </c>
      <c r="H96" s="7" t="s">
        <v>1095</v>
      </c>
      <c r="I96" s="7" t="s">
        <v>1096</v>
      </c>
      <c r="J96" s="7" t="s">
        <v>1375</v>
      </c>
      <c r="K96" s="7" t="s">
        <v>1371</v>
      </c>
      <c r="L96" s="7" t="s">
        <v>504</v>
      </c>
      <c r="M96" s="24"/>
      <c r="N96" s="24">
        <v>76</v>
      </c>
      <c r="O96" s="24"/>
      <c r="P96" s="24"/>
      <c r="Q96" s="30">
        <v>518</v>
      </c>
      <c r="R96" s="30"/>
      <c r="S96" s="30"/>
      <c r="T96" s="30"/>
      <c r="U96" s="85"/>
      <c r="V96" s="85"/>
      <c r="W96" s="85"/>
      <c r="X96" s="85"/>
      <c r="Y96" s="35"/>
      <c r="Z96" s="35"/>
      <c r="AA96" s="35"/>
      <c r="AB96" s="35"/>
      <c r="AC96" s="38"/>
      <c r="AD96" s="38">
        <v>309</v>
      </c>
      <c r="AE96" s="38"/>
      <c r="AF96" s="38"/>
      <c r="AG96" s="22"/>
      <c r="AH96" s="22"/>
      <c r="AI96" s="22"/>
      <c r="AJ96" s="22"/>
      <c r="AK96" s="43"/>
      <c r="AL96" s="43"/>
      <c r="AM96" s="43"/>
      <c r="AN96" s="43"/>
      <c r="AO96" s="44"/>
      <c r="AP96" s="44"/>
      <c r="AQ96" s="44"/>
      <c r="AR96" s="44"/>
      <c r="AS96" s="46"/>
      <c r="AT96" s="46"/>
      <c r="AU96" s="46"/>
      <c r="AV96" s="46"/>
      <c r="AW96" s="50"/>
      <c r="AX96" s="50"/>
      <c r="AY96" s="50"/>
      <c r="AZ96" s="50"/>
      <c r="BA96" s="54"/>
      <c r="BB96" s="54"/>
      <c r="BC96" s="54"/>
      <c r="BD96" s="64"/>
      <c r="BE96" s="64"/>
      <c r="BF96" s="64"/>
      <c r="BG96" s="57"/>
      <c r="BH96" s="57"/>
      <c r="BI96" s="57"/>
      <c r="BJ96" s="57"/>
      <c r="BK96" s="57"/>
      <c r="BL96" s="57"/>
      <c r="BM96" s="57"/>
      <c r="BN96" s="75"/>
      <c r="BO96" s="75"/>
      <c r="BP96" s="75"/>
      <c r="BQ96" s="75"/>
      <c r="BR96" s="78"/>
      <c r="BS96" s="78"/>
      <c r="BT96" s="78"/>
      <c r="BU96" s="61"/>
      <c r="BV96" s="61"/>
      <c r="BW96" s="61"/>
      <c r="BX96" s="61"/>
      <c r="BY96" s="71"/>
      <c r="BZ96" s="71"/>
      <c r="CA96" s="71"/>
      <c r="CB96" s="71"/>
      <c r="CC96" s="71"/>
      <c r="CD96" s="71"/>
      <c r="CE96" s="71"/>
      <c r="CF96" s="81"/>
      <c r="CG96" s="81"/>
      <c r="CH96" s="81"/>
      <c r="CI96" s="67"/>
      <c r="CJ96" s="67"/>
      <c r="CK96" s="67"/>
    </row>
    <row r="97" spans="1:89" s="9" customFormat="1" ht="20.25" customHeight="1" x14ac:dyDescent="0.2">
      <c r="A97" s="7" t="s">
        <v>356</v>
      </c>
      <c r="B97" s="10" t="s">
        <v>372</v>
      </c>
      <c r="C97" s="7" t="s">
        <v>673</v>
      </c>
      <c r="D97" s="7" t="s">
        <v>505</v>
      </c>
      <c r="E97" s="7" t="s">
        <v>23</v>
      </c>
      <c r="F97" s="7" t="s">
        <v>506</v>
      </c>
      <c r="G97" s="7" t="s">
        <v>763</v>
      </c>
      <c r="H97" s="7" t="s">
        <v>1097</v>
      </c>
      <c r="I97" s="7" t="s">
        <v>1098</v>
      </c>
      <c r="J97" s="7" t="s">
        <v>1375</v>
      </c>
      <c r="K97" s="7" t="s">
        <v>1371</v>
      </c>
      <c r="L97" s="7" t="s">
        <v>372</v>
      </c>
      <c r="M97" s="24"/>
      <c r="N97" s="24">
        <v>62</v>
      </c>
      <c r="O97" s="24"/>
      <c r="P97" s="24"/>
      <c r="Q97" s="30">
        <v>578</v>
      </c>
      <c r="R97" s="30"/>
      <c r="S97" s="30"/>
      <c r="T97" s="30"/>
      <c r="U97" s="85"/>
      <c r="V97" s="85"/>
      <c r="W97" s="85"/>
      <c r="X97" s="85"/>
      <c r="Y97" s="35"/>
      <c r="Z97" s="35"/>
      <c r="AA97" s="35"/>
      <c r="AB97" s="35"/>
      <c r="AC97" s="38"/>
      <c r="AD97" s="38">
        <v>324</v>
      </c>
      <c r="AE97" s="38"/>
      <c r="AF97" s="38"/>
      <c r="AG97" s="22"/>
      <c r="AH97" s="22"/>
      <c r="AI97" s="22"/>
      <c r="AJ97" s="22"/>
      <c r="AK97" s="43"/>
      <c r="AL97" s="43"/>
      <c r="AM97" s="43"/>
      <c r="AN97" s="43"/>
      <c r="AO97" s="44"/>
      <c r="AP97" s="44"/>
      <c r="AQ97" s="44"/>
      <c r="AR97" s="44"/>
      <c r="AS97" s="46"/>
      <c r="AT97" s="46"/>
      <c r="AU97" s="46"/>
      <c r="AV97" s="46"/>
      <c r="AW97" s="50"/>
      <c r="AX97" s="50"/>
      <c r="AY97" s="50"/>
      <c r="AZ97" s="50"/>
      <c r="BA97" s="54"/>
      <c r="BB97" s="54"/>
      <c r="BC97" s="54"/>
      <c r="BD97" s="64"/>
      <c r="BE97" s="64"/>
      <c r="BF97" s="64"/>
      <c r="BG97" s="57"/>
      <c r="BH97" s="57"/>
      <c r="BI97" s="57"/>
      <c r="BJ97" s="57"/>
      <c r="BK97" s="57"/>
      <c r="BL97" s="57"/>
      <c r="BM97" s="57"/>
      <c r="BN97" s="75"/>
      <c r="BO97" s="75"/>
      <c r="BP97" s="75"/>
      <c r="BQ97" s="75"/>
      <c r="BR97" s="78"/>
      <c r="BS97" s="78"/>
      <c r="BT97" s="78"/>
      <c r="BU97" s="61"/>
      <c r="BV97" s="61"/>
      <c r="BW97" s="61"/>
      <c r="BX97" s="61"/>
      <c r="BY97" s="71"/>
      <c r="BZ97" s="71"/>
      <c r="CA97" s="71"/>
      <c r="CB97" s="71"/>
      <c r="CC97" s="71"/>
      <c r="CD97" s="71"/>
      <c r="CE97" s="71"/>
      <c r="CF97" s="81"/>
      <c r="CG97" s="81"/>
      <c r="CH97" s="81"/>
      <c r="CI97" s="67"/>
      <c r="CJ97" s="67"/>
      <c r="CK97" s="67"/>
    </row>
    <row r="98" spans="1:89" s="9" customFormat="1" ht="20.25" customHeight="1" x14ac:dyDescent="0.2">
      <c r="A98" s="7" t="s">
        <v>356</v>
      </c>
      <c r="B98" s="10" t="s">
        <v>372</v>
      </c>
      <c r="C98" s="7" t="s">
        <v>673</v>
      </c>
      <c r="D98" s="7" t="s">
        <v>508</v>
      </c>
      <c r="E98" s="7" t="s">
        <v>23</v>
      </c>
      <c r="F98" s="7" t="s">
        <v>509</v>
      </c>
      <c r="G98" s="7" t="s">
        <v>764</v>
      </c>
      <c r="H98" s="7" t="s">
        <v>1099</v>
      </c>
      <c r="I98" s="7" t="s">
        <v>1100</v>
      </c>
      <c r="J98" s="7" t="s">
        <v>1375</v>
      </c>
      <c r="K98" s="7" t="s">
        <v>1371</v>
      </c>
      <c r="L98" s="7" t="s">
        <v>593</v>
      </c>
      <c r="M98" s="24"/>
      <c r="N98" s="24">
        <v>91</v>
      </c>
      <c r="O98" s="24"/>
      <c r="P98" s="24"/>
      <c r="Q98" s="30">
        <v>481</v>
      </c>
      <c r="R98" s="30"/>
      <c r="S98" s="30"/>
      <c r="T98" s="30"/>
      <c r="U98" s="85"/>
      <c r="V98" s="85"/>
      <c r="W98" s="85"/>
      <c r="X98" s="85"/>
      <c r="Y98" s="35"/>
      <c r="Z98" s="35"/>
      <c r="AA98" s="35"/>
      <c r="AB98" s="35"/>
      <c r="AC98" s="38"/>
      <c r="AD98" s="38">
        <v>286</v>
      </c>
      <c r="AE98" s="38"/>
      <c r="AF98" s="38"/>
      <c r="AG98" s="22"/>
      <c r="AH98" s="22"/>
      <c r="AI98" s="22"/>
      <c r="AJ98" s="22"/>
      <c r="AK98" s="43"/>
      <c r="AL98" s="43"/>
      <c r="AM98" s="43"/>
      <c r="AN98" s="43"/>
      <c r="AO98" s="44"/>
      <c r="AP98" s="44"/>
      <c r="AQ98" s="44"/>
      <c r="AR98" s="44"/>
      <c r="AS98" s="46"/>
      <c r="AT98" s="46"/>
      <c r="AU98" s="46"/>
      <c r="AV98" s="46"/>
      <c r="AW98" s="50"/>
      <c r="AX98" s="50"/>
      <c r="AY98" s="50"/>
      <c r="AZ98" s="50"/>
      <c r="BA98" s="54"/>
      <c r="BB98" s="54"/>
      <c r="BC98" s="54"/>
      <c r="BD98" s="64"/>
      <c r="BE98" s="64"/>
      <c r="BF98" s="64"/>
      <c r="BG98" s="57"/>
      <c r="BH98" s="57"/>
      <c r="BI98" s="57"/>
      <c r="BJ98" s="57"/>
      <c r="BK98" s="57"/>
      <c r="BL98" s="57"/>
      <c r="BM98" s="57"/>
      <c r="BN98" s="75"/>
      <c r="BO98" s="75"/>
      <c r="BP98" s="75"/>
      <c r="BQ98" s="75"/>
      <c r="BR98" s="78"/>
      <c r="BS98" s="78"/>
      <c r="BT98" s="78"/>
      <c r="BU98" s="61"/>
      <c r="BV98" s="61"/>
      <c r="BW98" s="61"/>
      <c r="BX98" s="61"/>
      <c r="BY98" s="71"/>
      <c r="BZ98" s="71"/>
      <c r="CA98" s="71"/>
      <c r="CB98" s="71"/>
      <c r="CC98" s="71"/>
      <c r="CD98" s="71"/>
      <c r="CE98" s="71"/>
      <c r="CF98" s="81"/>
      <c r="CG98" s="81"/>
      <c r="CH98" s="81"/>
      <c r="CI98" s="67"/>
      <c r="CJ98" s="67"/>
      <c r="CK98" s="67"/>
    </row>
    <row r="99" spans="1:89" s="9" customFormat="1" ht="20.25" customHeight="1" x14ac:dyDescent="0.2">
      <c r="A99" s="7" t="s">
        <v>356</v>
      </c>
      <c r="B99" s="10" t="s">
        <v>394</v>
      </c>
      <c r="C99" s="7" t="s">
        <v>673</v>
      </c>
      <c r="D99" s="7" t="s">
        <v>510</v>
      </c>
      <c r="E99" s="7" t="s">
        <v>23</v>
      </c>
      <c r="F99" s="7" t="s">
        <v>511</v>
      </c>
      <c r="G99" s="7" t="s">
        <v>765</v>
      </c>
      <c r="H99" s="7" t="s">
        <v>1345</v>
      </c>
      <c r="I99" s="7" t="s">
        <v>1346</v>
      </c>
      <c r="J99" s="7" t="s">
        <v>1375</v>
      </c>
      <c r="K99" s="7" t="s">
        <v>1371</v>
      </c>
      <c r="L99" s="7" t="s">
        <v>394</v>
      </c>
      <c r="M99" s="24"/>
      <c r="N99" s="24"/>
      <c r="O99" s="24"/>
      <c r="P99" s="24"/>
      <c r="Q99" s="30">
        <v>569</v>
      </c>
      <c r="R99" s="30"/>
      <c r="S99" s="30"/>
      <c r="T99" s="30"/>
      <c r="U99" s="85"/>
      <c r="V99" s="85"/>
      <c r="W99" s="85"/>
      <c r="X99" s="85"/>
      <c r="Y99" s="35"/>
      <c r="Z99" s="35"/>
      <c r="AA99" s="35"/>
      <c r="AB99" s="35"/>
      <c r="AC99" s="38"/>
      <c r="AD99" s="38">
        <v>365</v>
      </c>
      <c r="AE99" s="38"/>
      <c r="AF99" s="38"/>
      <c r="AG99" s="22"/>
      <c r="AH99" s="22"/>
      <c r="AI99" s="22"/>
      <c r="AJ99" s="22"/>
      <c r="AK99" s="43"/>
      <c r="AL99" s="43"/>
      <c r="AM99" s="43"/>
      <c r="AN99" s="43"/>
      <c r="AO99" s="44"/>
      <c r="AP99" s="44"/>
      <c r="AQ99" s="44"/>
      <c r="AR99" s="44"/>
      <c r="AS99" s="46"/>
      <c r="AT99" s="46"/>
      <c r="AU99" s="46"/>
      <c r="AV99" s="46"/>
      <c r="AW99" s="50"/>
      <c r="AX99" s="50"/>
      <c r="AY99" s="50"/>
      <c r="AZ99" s="50"/>
      <c r="BA99" s="54"/>
      <c r="BB99" s="54"/>
      <c r="BC99" s="54"/>
      <c r="BD99" s="64"/>
      <c r="BE99" s="64"/>
      <c r="BF99" s="64"/>
      <c r="BG99" s="57"/>
      <c r="BH99" s="57"/>
      <c r="BI99" s="57"/>
      <c r="BJ99" s="57"/>
      <c r="BK99" s="57"/>
      <c r="BL99" s="57"/>
      <c r="BM99" s="57"/>
      <c r="BN99" s="75"/>
      <c r="BO99" s="75"/>
      <c r="BP99" s="75"/>
      <c r="BQ99" s="75"/>
      <c r="BR99" s="78"/>
      <c r="BS99" s="78"/>
      <c r="BT99" s="78"/>
      <c r="BU99" s="61"/>
      <c r="BV99" s="61"/>
      <c r="BW99" s="61"/>
      <c r="BX99" s="61"/>
      <c r="BY99" s="71"/>
      <c r="BZ99" s="71"/>
      <c r="CA99" s="71"/>
      <c r="CB99" s="71"/>
      <c r="CC99" s="71"/>
      <c r="CD99" s="71"/>
      <c r="CE99" s="71"/>
      <c r="CF99" s="81"/>
      <c r="CG99" s="81"/>
      <c r="CH99" s="81"/>
      <c r="CI99" s="67"/>
      <c r="CJ99" s="67"/>
      <c r="CK99" s="67"/>
    </row>
    <row r="100" spans="1:89" s="9" customFormat="1" ht="20.25" customHeight="1" x14ac:dyDescent="0.2">
      <c r="A100" s="7" t="s">
        <v>356</v>
      </c>
      <c r="B100" s="10" t="s">
        <v>592</v>
      </c>
      <c r="C100" s="7" t="s">
        <v>673</v>
      </c>
      <c r="D100" s="7" t="s">
        <v>512</v>
      </c>
      <c r="E100" s="7" t="s">
        <v>23</v>
      </c>
      <c r="F100" s="7" t="s">
        <v>513</v>
      </c>
      <c r="G100" s="7" t="s">
        <v>766</v>
      </c>
      <c r="H100" s="7" t="s">
        <v>1101</v>
      </c>
      <c r="I100" s="7" t="s">
        <v>1102</v>
      </c>
      <c r="J100" s="7" t="s">
        <v>1375</v>
      </c>
      <c r="K100" s="7" t="s">
        <v>1371</v>
      </c>
      <c r="L100" s="7" t="s">
        <v>514</v>
      </c>
      <c r="M100" s="24"/>
      <c r="N100" s="24">
        <v>14</v>
      </c>
      <c r="O100" s="24"/>
      <c r="P100" s="24"/>
      <c r="Q100" s="30">
        <v>479</v>
      </c>
      <c r="R100" s="30"/>
      <c r="S100" s="30"/>
      <c r="T100" s="30"/>
      <c r="U100" s="85"/>
      <c r="V100" s="85"/>
      <c r="W100" s="85"/>
      <c r="X100" s="85"/>
      <c r="Y100" s="35"/>
      <c r="Z100" s="35"/>
      <c r="AA100" s="35"/>
      <c r="AB100" s="35"/>
      <c r="AC100" s="38"/>
      <c r="AD100" s="38">
        <v>211</v>
      </c>
      <c r="AE100" s="38"/>
      <c r="AF100" s="38"/>
      <c r="AG100" s="22"/>
      <c r="AH100" s="22">
        <v>70</v>
      </c>
      <c r="AI100" s="22"/>
      <c r="AJ100" s="22"/>
      <c r="AK100" s="43"/>
      <c r="AL100" s="43"/>
      <c r="AM100" s="43"/>
      <c r="AN100" s="43"/>
      <c r="AO100" s="44"/>
      <c r="AP100" s="44"/>
      <c r="AQ100" s="44"/>
      <c r="AR100" s="44"/>
      <c r="AS100" s="46"/>
      <c r="AT100" s="46"/>
      <c r="AU100" s="46"/>
      <c r="AV100" s="46"/>
      <c r="AW100" s="50"/>
      <c r="AX100" s="50"/>
      <c r="AY100" s="50"/>
      <c r="AZ100" s="50"/>
      <c r="BA100" s="54"/>
      <c r="BB100" s="54"/>
      <c r="BC100" s="54"/>
      <c r="BD100" s="64"/>
      <c r="BE100" s="64"/>
      <c r="BF100" s="64"/>
      <c r="BG100" s="57"/>
      <c r="BH100" s="57"/>
      <c r="BI100" s="57"/>
      <c r="BJ100" s="57"/>
      <c r="BK100" s="57"/>
      <c r="BL100" s="57"/>
      <c r="BM100" s="57"/>
      <c r="BN100" s="75"/>
      <c r="BO100" s="75"/>
      <c r="BP100" s="75"/>
      <c r="BQ100" s="75"/>
      <c r="BR100" s="78"/>
      <c r="BS100" s="78"/>
      <c r="BT100" s="78"/>
      <c r="BU100" s="61"/>
      <c r="BV100" s="61"/>
      <c r="BW100" s="61"/>
      <c r="BX100" s="61"/>
      <c r="BY100" s="71"/>
      <c r="BZ100" s="71"/>
      <c r="CA100" s="71"/>
      <c r="CB100" s="71"/>
      <c r="CC100" s="71"/>
      <c r="CD100" s="71"/>
      <c r="CE100" s="71"/>
      <c r="CF100" s="81"/>
      <c r="CG100" s="81"/>
      <c r="CH100" s="81"/>
      <c r="CI100" s="67"/>
      <c r="CJ100" s="67"/>
      <c r="CK100" s="67"/>
    </row>
    <row r="101" spans="1:89" s="9" customFormat="1" ht="20.25" customHeight="1" x14ac:dyDescent="0.2">
      <c r="A101" s="7" t="s">
        <v>356</v>
      </c>
      <c r="B101" s="10" t="s">
        <v>592</v>
      </c>
      <c r="C101" s="7" t="s">
        <v>673</v>
      </c>
      <c r="D101" s="7" t="s">
        <v>515</v>
      </c>
      <c r="E101" s="7" t="s">
        <v>23</v>
      </c>
      <c r="F101" s="7" t="s">
        <v>516</v>
      </c>
      <c r="G101" s="7" t="s">
        <v>767</v>
      </c>
      <c r="H101" s="7" t="s">
        <v>1103</v>
      </c>
      <c r="I101" s="7" t="s">
        <v>1104</v>
      </c>
      <c r="J101" s="7" t="s">
        <v>1375</v>
      </c>
      <c r="K101" s="7" t="s">
        <v>1371</v>
      </c>
      <c r="L101" s="7" t="s">
        <v>517</v>
      </c>
      <c r="M101" s="24"/>
      <c r="N101" s="24">
        <v>80</v>
      </c>
      <c r="O101" s="24"/>
      <c r="P101" s="24"/>
      <c r="Q101" s="30">
        <v>405</v>
      </c>
      <c r="R101" s="30"/>
      <c r="S101" s="30"/>
      <c r="T101" s="30"/>
      <c r="U101" s="85"/>
      <c r="V101" s="85"/>
      <c r="W101" s="85"/>
      <c r="X101" s="85"/>
      <c r="Y101" s="35"/>
      <c r="Z101" s="35"/>
      <c r="AA101" s="35"/>
      <c r="AB101" s="35"/>
      <c r="AC101" s="38"/>
      <c r="AD101" s="38">
        <v>200</v>
      </c>
      <c r="AE101" s="38"/>
      <c r="AF101" s="38"/>
      <c r="AG101" s="22"/>
      <c r="AH101" s="22"/>
      <c r="AI101" s="22"/>
      <c r="AJ101" s="22"/>
      <c r="AK101" s="43"/>
      <c r="AL101" s="43"/>
      <c r="AM101" s="43"/>
      <c r="AN101" s="43"/>
      <c r="AO101" s="44"/>
      <c r="AP101" s="44"/>
      <c r="AQ101" s="44"/>
      <c r="AR101" s="44"/>
      <c r="AS101" s="46"/>
      <c r="AT101" s="46"/>
      <c r="AU101" s="46"/>
      <c r="AV101" s="46"/>
      <c r="AW101" s="50"/>
      <c r="AX101" s="50"/>
      <c r="AY101" s="50"/>
      <c r="AZ101" s="50"/>
      <c r="BA101" s="54"/>
      <c r="BB101" s="54"/>
      <c r="BC101" s="54"/>
      <c r="BD101" s="64"/>
      <c r="BE101" s="64"/>
      <c r="BF101" s="64"/>
      <c r="BG101" s="57"/>
      <c r="BH101" s="57"/>
      <c r="BI101" s="57"/>
      <c r="BJ101" s="57"/>
      <c r="BK101" s="57"/>
      <c r="BL101" s="57"/>
      <c r="BM101" s="57"/>
      <c r="BN101" s="75"/>
      <c r="BO101" s="75"/>
      <c r="BP101" s="75"/>
      <c r="BQ101" s="75"/>
      <c r="BR101" s="78"/>
      <c r="BS101" s="78"/>
      <c r="BT101" s="78"/>
      <c r="BU101" s="61"/>
      <c r="BV101" s="61"/>
      <c r="BW101" s="61"/>
      <c r="BX101" s="61"/>
      <c r="BY101" s="71"/>
      <c r="BZ101" s="71"/>
      <c r="CA101" s="71"/>
      <c r="CB101" s="71"/>
      <c r="CC101" s="71"/>
      <c r="CD101" s="71"/>
      <c r="CE101" s="71"/>
      <c r="CF101" s="81"/>
      <c r="CG101" s="81"/>
      <c r="CH101" s="81"/>
      <c r="CI101" s="67"/>
      <c r="CJ101" s="67"/>
      <c r="CK101" s="67"/>
    </row>
    <row r="102" spans="1:89" s="9" customFormat="1" ht="20.25" customHeight="1" x14ac:dyDescent="0.2">
      <c r="A102" s="7" t="s">
        <v>356</v>
      </c>
      <c r="B102" s="10" t="s">
        <v>592</v>
      </c>
      <c r="C102" s="7" t="s">
        <v>673</v>
      </c>
      <c r="D102" s="7" t="s">
        <v>518</v>
      </c>
      <c r="E102" s="7" t="s">
        <v>23</v>
      </c>
      <c r="F102" s="7" t="s">
        <v>519</v>
      </c>
      <c r="G102" s="7" t="s">
        <v>768</v>
      </c>
      <c r="H102" s="7" t="s">
        <v>1105</v>
      </c>
      <c r="I102" s="7" t="s">
        <v>1106</v>
      </c>
      <c r="J102" s="7" t="s">
        <v>1375</v>
      </c>
      <c r="K102" s="7" t="s">
        <v>1371</v>
      </c>
      <c r="L102" s="7" t="s">
        <v>432</v>
      </c>
      <c r="M102" s="24"/>
      <c r="N102" s="24">
        <v>41</v>
      </c>
      <c r="O102" s="24"/>
      <c r="P102" s="24"/>
      <c r="Q102" s="30">
        <v>442</v>
      </c>
      <c r="R102" s="30"/>
      <c r="S102" s="30"/>
      <c r="T102" s="30"/>
      <c r="U102" s="85"/>
      <c r="V102" s="85"/>
      <c r="W102" s="85"/>
      <c r="X102" s="85"/>
      <c r="Y102" s="35"/>
      <c r="Z102" s="35"/>
      <c r="AA102" s="35"/>
      <c r="AB102" s="35"/>
      <c r="AC102" s="38"/>
      <c r="AD102" s="38">
        <v>283</v>
      </c>
      <c r="AE102" s="38"/>
      <c r="AF102" s="38"/>
      <c r="AG102" s="22"/>
      <c r="AH102" s="22"/>
      <c r="AI102" s="22"/>
      <c r="AJ102" s="22"/>
      <c r="AK102" s="43"/>
      <c r="AL102" s="43"/>
      <c r="AM102" s="43"/>
      <c r="AN102" s="43"/>
      <c r="AO102" s="44"/>
      <c r="AP102" s="44"/>
      <c r="AQ102" s="44"/>
      <c r="AR102" s="44"/>
      <c r="AS102" s="46"/>
      <c r="AT102" s="46"/>
      <c r="AU102" s="46"/>
      <c r="AV102" s="46"/>
      <c r="AW102" s="50"/>
      <c r="AX102" s="50"/>
      <c r="AY102" s="50"/>
      <c r="AZ102" s="50"/>
      <c r="BA102" s="54"/>
      <c r="BB102" s="54"/>
      <c r="BC102" s="54"/>
      <c r="BD102" s="64"/>
      <c r="BE102" s="64"/>
      <c r="BF102" s="64"/>
      <c r="BG102" s="57"/>
      <c r="BH102" s="57"/>
      <c r="BI102" s="57"/>
      <c r="BJ102" s="57"/>
      <c r="BK102" s="57"/>
      <c r="BL102" s="57"/>
      <c r="BM102" s="57"/>
      <c r="BN102" s="75"/>
      <c r="BO102" s="75"/>
      <c r="BP102" s="75"/>
      <c r="BQ102" s="75"/>
      <c r="BR102" s="78"/>
      <c r="BS102" s="78"/>
      <c r="BT102" s="78"/>
      <c r="BU102" s="61"/>
      <c r="BV102" s="61"/>
      <c r="BW102" s="61"/>
      <c r="BX102" s="61"/>
      <c r="BY102" s="71"/>
      <c r="BZ102" s="71"/>
      <c r="CA102" s="71"/>
      <c r="CB102" s="71"/>
      <c r="CC102" s="71"/>
      <c r="CD102" s="71"/>
      <c r="CE102" s="71"/>
      <c r="CF102" s="81"/>
      <c r="CG102" s="81"/>
      <c r="CH102" s="81"/>
      <c r="CI102" s="67"/>
      <c r="CJ102" s="67"/>
      <c r="CK102" s="67"/>
    </row>
    <row r="103" spans="1:89" s="9" customFormat="1" ht="20.25" customHeight="1" x14ac:dyDescent="0.2">
      <c r="A103" s="7" t="s">
        <v>356</v>
      </c>
      <c r="B103" s="10" t="s">
        <v>394</v>
      </c>
      <c r="C103" s="7" t="s">
        <v>673</v>
      </c>
      <c r="D103" s="7" t="s">
        <v>520</v>
      </c>
      <c r="E103" s="7" t="s">
        <v>23</v>
      </c>
      <c r="F103" s="7" t="s">
        <v>247</v>
      </c>
      <c r="G103" s="7" t="s">
        <v>727</v>
      </c>
      <c r="H103" s="7" t="s">
        <v>1107</v>
      </c>
      <c r="I103" s="7" t="s">
        <v>1108</v>
      </c>
      <c r="J103" s="7" t="s">
        <v>1375</v>
      </c>
      <c r="K103" s="7" t="s">
        <v>1371</v>
      </c>
      <c r="L103" s="7" t="s">
        <v>394</v>
      </c>
      <c r="M103" s="24"/>
      <c r="N103" s="24">
        <v>55</v>
      </c>
      <c r="O103" s="24"/>
      <c r="P103" s="24"/>
      <c r="Q103" s="30">
        <v>435</v>
      </c>
      <c r="R103" s="30"/>
      <c r="S103" s="30"/>
      <c r="T103" s="30"/>
      <c r="U103" s="85"/>
      <c r="V103" s="85"/>
      <c r="W103" s="85"/>
      <c r="X103" s="85"/>
      <c r="Y103" s="35"/>
      <c r="Z103" s="35"/>
      <c r="AA103" s="35"/>
      <c r="AB103" s="35"/>
      <c r="AC103" s="38"/>
      <c r="AD103" s="38">
        <v>266</v>
      </c>
      <c r="AE103" s="38"/>
      <c r="AF103" s="38"/>
      <c r="AG103" s="22"/>
      <c r="AH103" s="22"/>
      <c r="AI103" s="22"/>
      <c r="AJ103" s="22"/>
      <c r="AK103" s="43"/>
      <c r="AL103" s="43"/>
      <c r="AM103" s="43"/>
      <c r="AN103" s="43"/>
      <c r="AO103" s="44"/>
      <c r="AP103" s="44"/>
      <c r="AQ103" s="44"/>
      <c r="AR103" s="44"/>
      <c r="AS103" s="46"/>
      <c r="AT103" s="46"/>
      <c r="AU103" s="46"/>
      <c r="AV103" s="46"/>
      <c r="AW103" s="50"/>
      <c r="AX103" s="50"/>
      <c r="AY103" s="50"/>
      <c r="AZ103" s="50"/>
      <c r="BA103" s="54"/>
      <c r="BB103" s="54"/>
      <c r="BC103" s="54"/>
      <c r="BD103" s="64"/>
      <c r="BE103" s="64"/>
      <c r="BF103" s="64"/>
      <c r="BG103" s="57"/>
      <c r="BH103" s="57"/>
      <c r="BI103" s="57"/>
      <c r="BJ103" s="57"/>
      <c r="BK103" s="57"/>
      <c r="BL103" s="57"/>
      <c r="BM103" s="57"/>
      <c r="BN103" s="75"/>
      <c r="BO103" s="75"/>
      <c r="BP103" s="75"/>
      <c r="BQ103" s="75"/>
      <c r="BR103" s="78"/>
      <c r="BS103" s="78"/>
      <c r="BT103" s="78"/>
      <c r="BU103" s="61"/>
      <c r="BV103" s="61"/>
      <c r="BW103" s="61"/>
      <c r="BX103" s="61"/>
      <c r="BY103" s="71"/>
      <c r="BZ103" s="71"/>
      <c r="CA103" s="71"/>
      <c r="CB103" s="71"/>
      <c r="CC103" s="71"/>
      <c r="CD103" s="71"/>
      <c r="CE103" s="71"/>
      <c r="CF103" s="81"/>
      <c r="CG103" s="81"/>
      <c r="CH103" s="81"/>
      <c r="CI103" s="67"/>
      <c r="CJ103" s="67"/>
      <c r="CK103" s="67"/>
    </row>
    <row r="104" spans="1:89" s="9" customFormat="1" ht="20.25" customHeight="1" x14ac:dyDescent="0.2">
      <c r="A104" s="7" t="s">
        <v>356</v>
      </c>
      <c r="B104" s="10" t="s">
        <v>394</v>
      </c>
      <c r="C104" s="7" t="s">
        <v>673</v>
      </c>
      <c r="D104" s="7" t="s">
        <v>521</v>
      </c>
      <c r="E104" s="7" t="s">
        <v>23</v>
      </c>
      <c r="F104" s="7" t="s">
        <v>522</v>
      </c>
      <c r="G104" s="7" t="s">
        <v>769</v>
      </c>
      <c r="H104" s="7" t="s">
        <v>1109</v>
      </c>
      <c r="I104" s="7" t="s">
        <v>1110</v>
      </c>
      <c r="J104" s="7" t="s">
        <v>1375</v>
      </c>
      <c r="K104" s="7" t="s">
        <v>1371</v>
      </c>
      <c r="L104" s="7" t="s">
        <v>523</v>
      </c>
      <c r="M104" s="24"/>
      <c r="N104" s="24">
        <v>49</v>
      </c>
      <c r="O104" s="24"/>
      <c r="P104" s="24"/>
      <c r="Q104" s="30">
        <v>628</v>
      </c>
      <c r="R104" s="30"/>
      <c r="S104" s="30"/>
      <c r="T104" s="30"/>
      <c r="U104" s="85"/>
      <c r="V104" s="85"/>
      <c r="W104" s="85"/>
      <c r="X104" s="85"/>
      <c r="Y104" s="35"/>
      <c r="Z104" s="35"/>
      <c r="AA104" s="35"/>
      <c r="AB104" s="35"/>
      <c r="AC104" s="38"/>
      <c r="AD104" s="38">
        <v>425</v>
      </c>
      <c r="AE104" s="38"/>
      <c r="AF104" s="38"/>
      <c r="AG104" s="22"/>
      <c r="AH104" s="22"/>
      <c r="AI104" s="22"/>
      <c r="AJ104" s="22"/>
      <c r="AK104" s="43"/>
      <c r="AL104" s="43"/>
      <c r="AM104" s="43"/>
      <c r="AN104" s="43"/>
      <c r="AO104" s="44"/>
      <c r="AP104" s="44"/>
      <c r="AQ104" s="44"/>
      <c r="AR104" s="44"/>
      <c r="AS104" s="46"/>
      <c r="AT104" s="46"/>
      <c r="AU104" s="46"/>
      <c r="AV104" s="46"/>
      <c r="AW104" s="50"/>
      <c r="AX104" s="50"/>
      <c r="AY104" s="50"/>
      <c r="AZ104" s="50"/>
      <c r="BA104" s="54"/>
      <c r="BB104" s="54"/>
      <c r="BC104" s="54"/>
      <c r="BD104" s="64"/>
      <c r="BE104" s="64"/>
      <c r="BF104" s="64"/>
      <c r="BG104" s="57"/>
      <c r="BH104" s="57"/>
      <c r="BI104" s="57"/>
      <c r="BJ104" s="57"/>
      <c r="BK104" s="57"/>
      <c r="BL104" s="57"/>
      <c r="BM104" s="57"/>
      <c r="BN104" s="75"/>
      <c r="BO104" s="75"/>
      <c r="BP104" s="75"/>
      <c r="BQ104" s="75"/>
      <c r="BR104" s="78"/>
      <c r="BS104" s="78"/>
      <c r="BT104" s="78"/>
      <c r="BU104" s="61"/>
      <c r="BV104" s="61"/>
      <c r="BW104" s="61"/>
      <c r="BX104" s="61"/>
      <c r="BY104" s="71"/>
      <c r="BZ104" s="71"/>
      <c r="CA104" s="71"/>
      <c r="CB104" s="71"/>
      <c r="CC104" s="71"/>
      <c r="CD104" s="71"/>
      <c r="CE104" s="71"/>
      <c r="CF104" s="81"/>
      <c r="CG104" s="81"/>
      <c r="CH104" s="81"/>
      <c r="CI104" s="67"/>
      <c r="CJ104" s="67"/>
      <c r="CK104" s="67"/>
    </row>
    <row r="105" spans="1:89" s="9" customFormat="1" ht="20.25" customHeight="1" x14ac:dyDescent="0.2">
      <c r="A105" s="7" t="s">
        <v>356</v>
      </c>
      <c r="B105" s="10" t="s">
        <v>372</v>
      </c>
      <c r="C105" s="7" t="s">
        <v>673</v>
      </c>
      <c r="D105" s="7" t="s">
        <v>526</v>
      </c>
      <c r="E105" s="7" t="s">
        <v>23</v>
      </c>
      <c r="F105" s="7" t="s">
        <v>527</v>
      </c>
      <c r="G105" s="7" t="s">
        <v>770</v>
      </c>
      <c r="H105" s="7" t="s">
        <v>1111</v>
      </c>
      <c r="I105" s="7" t="s">
        <v>1112</v>
      </c>
      <c r="J105" s="7" t="s">
        <v>1375</v>
      </c>
      <c r="K105" s="7" t="s">
        <v>1371</v>
      </c>
      <c r="L105" s="7" t="s">
        <v>528</v>
      </c>
      <c r="M105" s="24"/>
      <c r="N105" s="24">
        <v>33</v>
      </c>
      <c r="O105" s="24"/>
      <c r="P105" s="24"/>
      <c r="Q105" s="30">
        <v>224</v>
      </c>
      <c r="R105" s="30"/>
      <c r="S105" s="30"/>
      <c r="T105" s="30"/>
      <c r="U105" s="85"/>
      <c r="V105" s="85"/>
      <c r="W105" s="85"/>
      <c r="X105" s="85"/>
      <c r="Y105" s="35"/>
      <c r="Z105" s="35"/>
      <c r="AA105" s="35"/>
      <c r="AB105" s="35"/>
      <c r="AC105" s="38"/>
      <c r="AD105" s="38">
        <v>133</v>
      </c>
      <c r="AE105" s="38"/>
      <c r="AF105" s="38"/>
      <c r="AG105" s="22"/>
      <c r="AH105" s="22"/>
      <c r="AI105" s="22"/>
      <c r="AJ105" s="22"/>
      <c r="AK105" s="43"/>
      <c r="AL105" s="43"/>
      <c r="AM105" s="43"/>
      <c r="AN105" s="43"/>
      <c r="AO105" s="44"/>
      <c r="AP105" s="44"/>
      <c r="AQ105" s="44"/>
      <c r="AR105" s="44"/>
      <c r="AS105" s="46"/>
      <c r="AT105" s="46"/>
      <c r="AU105" s="46"/>
      <c r="AV105" s="46"/>
      <c r="AW105" s="50"/>
      <c r="AX105" s="50"/>
      <c r="AY105" s="50"/>
      <c r="AZ105" s="50"/>
      <c r="BA105" s="54"/>
      <c r="BB105" s="54"/>
      <c r="BC105" s="54"/>
      <c r="BD105" s="64"/>
      <c r="BE105" s="64"/>
      <c r="BF105" s="64"/>
      <c r="BG105" s="57"/>
      <c r="BH105" s="57"/>
      <c r="BI105" s="57"/>
      <c r="BJ105" s="57"/>
      <c r="BK105" s="57"/>
      <c r="BL105" s="57"/>
      <c r="BM105" s="57"/>
      <c r="BN105" s="75"/>
      <c r="BO105" s="75"/>
      <c r="BP105" s="75"/>
      <c r="BQ105" s="75"/>
      <c r="BR105" s="78"/>
      <c r="BS105" s="78"/>
      <c r="BT105" s="78"/>
      <c r="BU105" s="61"/>
      <c r="BV105" s="61"/>
      <c r="BW105" s="61"/>
      <c r="BX105" s="61"/>
      <c r="BY105" s="71"/>
      <c r="BZ105" s="71"/>
      <c r="CA105" s="71"/>
      <c r="CB105" s="71"/>
      <c r="CC105" s="71"/>
      <c r="CD105" s="71"/>
      <c r="CE105" s="71"/>
      <c r="CF105" s="81"/>
      <c r="CG105" s="81"/>
      <c r="CH105" s="81"/>
      <c r="CI105" s="67"/>
      <c r="CJ105" s="67"/>
      <c r="CK105" s="67"/>
    </row>
    <row r="106" spans="1:89" s="9" customFormat="1" ht="20.25" customHeight="1" x14ac:dyDescent="0.2">
      <c r="A106" s="7" t="s">
        <v>356</v>
      </c>
      <c r="B106" s="10" t="s">
        <v>394</v>
      </c>
      <c r="C106" s="7" t="s">
        <v>673</v>
      </c>
      <c r="D106" s="7" t="s">
        <v>533</v>
      </c>
      <c r="E106" s="7" t="s">
        <v>23</v>
      </c>
      <c r="F106" s="7" t="s">
        <v>534</v>
      </c>
      <c r="G106" s="7" t="s">
        <v>771</v>
      </c>
      <c r="H106" s="7" t="s">
        <v>1113</v>
      </c>
      <c r="I106" s="7" t="s">
        <v>1114</v>
      </c>
      <c r="J106" s="7" t="s">
        <v>1375</v>
      </c>
      <c r="K106" s="7" t="s">
        <v>1371</v>
      </c>
      <c r="L106" s="7" t="s">
        <v>394</v>
      </c>
      <c r="M106" s="24"/>
      <c r="N106" s="24">
        <v>55</v>
      </c>
      <c r="O106" s="24"/>
      <c r="P106" s="24"/>
      <c r="Q106" s="30">
        <v>356</v>
      </c>
      <c r="R106" s="30"/>
      <c r="S106" s="30"/>
      <c r="T106" s="30"/>
      <c r="U106" s="85"/>
      <c r="V106" s="85"/>
      <c r="W106" s="85"/>
      <c r="X106" s="85"/>
      <c r="Y106" s="35"/>
      <c r="Z106" s="35"/>
      <c r="AA106" s="35"/>
      <c r="AB106" s="35"/>
      <c r="AC106" s="38"/>
      <c r="AD106" s="38">
        <v>191</v>
      </c>
      <c r="AE106" s="38"/>
      <c r="AF106" s="38"/>
      <c r="AG106" s="22"/>
      <c r="AH106" s="22"/>
      <c r="AI106" s="22"/>
      <c r="AJ106" s="22"/>
      <c r="AK106" s="43"/>
      <c r="AL106" s="43"/>
      <c r="AM106" s="43"/>
      <c r="AN106" s="43"/>
      <c r="AO106" s="44"/>
      <c r="AP106" s="44"/>
      <c r="AQ106" s="44"/>
      <c r="AR106" s="44"/>
      <c r="AS106" s="46"/>
      <c r="AT106" s="46"/>
      <c r="AU106" s="46"/>
      <c r="AV106" s="46"/>
      <c r="AW106" s="50"/>
      <c r="AX106" s="50"/>
      <c r="AY106" s="50"/>
      <c r="AZ106" s="50"/>
      <c r="BA106" s="54"/>
      <c r="BB106" s="54"/>
      <c r="BC106" s="54"/>
      <c r="BD106" s="64"/>
      <c r="BE106" s="64"/>
      <c r="BF106" s="64"/>
      <c r="BG106" s="57"/>
      <c r="BH106" s="57"/>
      <c r="BI106" s="57"/>
      <c r="BJ106" s="57"/>
      <c r="BK106" s="57"/>
      <c r="BL106" s="57"/>
      <c r="BM106" s="57"/>
      <c r="BN106" s="75"/>
      <c r="BO106" s="75"/>
      <c r="BP106" s="75"/>
      <c r="BQ106" s="75"/>
      <c r="BR106" s="78"/>
      <c r="BS106" s="78"/>
      <c r="BT106" s="78"/>
      <c r="BU106" s="61"/>
      <c r="BV106" s="61"/>
      <c r="BW106" s="61"/>
      <c r="BX106" s="61"/>
      <c r="BY106" s="71"/>
      <c r="BZ106" s="71"/>
      <c r="CA106" s="71"/>
      <c r="CB106" s="71"/>
      <c r="CC106" s="71"/>
      <c r="CD106" s="71"/>
      <c r="CE106" s="71"/>
      <c r="CF106" s="81"/>
      <c r="CG106" s="81"/>
      <c r="CH106" s="81"/>
      <c r="CI106" s="67"/>
      <c r="CJ106" s="67"/>
      <c r="CK106" s="67"/>
    </row>
    <row r="107" spans="1:89" s="9" customFormat="1" ht="20.25" customHeight="1" x14ac:dyDescent="0.2">
      <c r="A107" s="7" t="s">
        <v>356</v>
      </c>
      <c r="B107" s="10" t="s">
        <v>394</v>
      </c>
      <c r="C107" s="7" t="s">
        <v>673</v>
      </c>
      <c r="D107" s="7" t="s">
        <v>542</v>
      </c>
      <c r="E107" s="7" t="s">
        <v>23</v>
      </c>
      <c r="F107" s="7" t="s">
        <v>543</v>
      </c>
      <c r="G107" s="7" t="s">
        <v>772</v>
      </c>
      <c r="H107" s="7" t="s">
        <v>1115</v>
      </c>
      <c r="I107" s="7" t="s">
        <v>1116</v>
      </c>
      <c r="J107" s="7" t="s">
        <v>1375</v>
      </c>
      <c r="K107" s="7" t="s">
        <v>1371</v>
      </c>
      <c r="L107" s="7" t="s">
        <v>544</v>
      </c>
      <c r="M107" s="24"/>
      <c r="N107" s="24">
        <v>64</v>
      </c>
      <c r="O107" s="24"/>
      <c r="P107" s="24"/>
      <c r="Q107" s="30">
        <v>531</v>
      </c>
      <c r="R107" s="30"/>
      <c r="S107" s="30"/>
      <c r="T107" s="30"/>
      <c r="U107" s="85"/>
      <c r="V107" s="85"/>
      <c r="W107" s="85"/>
      <c r="X107" s="85"/>
      <c r="Y107" s="35"/>
      <c r="Z107" s="35"/>
      <c r="AA107" s="35"/>
      <c r="AB107" s="35"/>
      <c r="AC107" s="38"/>
      <c r="AD107" s="38">
        <v>325</v>
      </c>
      <c r="AE107" s="38"/>
      <c r="AF107" s="38"/>
      <c r="AG107" s="22"/>
      <c r="AH107" s="22"/>
      <c r="AI107" s="22"/>
      <c r="AJ107" s="22"/>
      <c r="AK107" s="43"/>
      <c r="AL107" s="43"/>
      <c r="AM107" s="43"/>
      <c r="AN107" s="43"/>
      <c r="AO107" s="44"/>
      <c r="AP107" s="44"/>
      <c r="AQ107" s="44"/>
      <c r="AR107" s="44"/>
      <c r="AS107" s="46"/>
      <c r="AT107" s="46"/>
      <c r="AU107" s="46"/>
      <c r="AV107" s="46"/>
      <c r="AW107" s="50"/>
      <c r="AX107" s="50"/>
      <c r="AY107" s="50"/>
      <c r="AZ107" s="50"/>
      <c r="BA107" s="54"/>
      <c r="BB107" s="54"/>
      <c r="BC107" s="54"/>
      <c r="BD107" s="64"/>
      <c r="BE107" s="64"/>
      <c r="BF107" s="64"/>
      <c r="BG107" s="57"/>
      <c r="BH107" s="57"/>
      <c r="BI107" s="57"/>
      <c r="BJ107" s="57"/>
      <c r="BK107" s="57"/>
      <c r="BL107" s="57"/>
      <c r="BM107" s="57"/>
      <c r="BN107" s="75"/>
      <c r="BO107" s="75"/>
      <c r="BP107" s="75"/>
      <c r="BQ107" s="75"/>
      <c r="BR107" s="78"/>
      <c r="BS107" s="78"/>
      <c r="BT107" s="78"/>
      <c r="BU107" s="61"/>
      <c r="BV107" s="61"/>
      <c r="BW107" s="61"/>
      <c r="BX107" s="61"/>
      <c r="BY107" s="71"/>
      <c r="BZ107" s="71"/>
      <c r="CA107" s="71"/>
      <c r="CB107" s="71"/>
      <c r="CC107" s="71"/>
      <c r="CD107" s="71"/>
      <c r="CE107" s="71"/>
      <c r="CF107" s="81"/>
      <c r="CG107" s="81"/>
      <c r="CH107" s="81"/>
      <c r="CI107" s="67"/>
      <c r="CJ107" s="67"/>
      <c r="CK107" s="67"/>
    </row>
    <row r="108" spans="1:89" s="9" customFormat="1" ht="20.25" customHeight="1" x14ac:dyDescent="0.2">
      <c r="A108" s="7" t="s">
        <v>356</v>
      </c>
      <c r="B108" s="10" t="s">
        <v>394</v>
      </c>
      <c r="C108" s="7" t="s">
        <v>673</v>
      </c>
      <c r="D108" s="7" t="s">
        <v>545</v>
      </c>
      <c r="E108" s="7" t="s">
        <v>23</v>
      </c>
      <c r="F108" s="7" t="s">
        <v>546</v>
      </c>
      <c r="G108" s="7" t="s">
        <v>773</v>
      </c>
      <c r="H108" s="7" t="s">
        <v>1117</v>
      </c>
      <c r="I108" s="7" t="s">
        <v>1118</v>
      </c>
      <c r="J108" s="7" t="s">
        <v>1375</v>
      </c>
      <c r="K108" s="7" t="s">
        <v>1371</v>
      </c>
      <c r="L108" s="7" t="s">
        <v>547</v>
      </c>
      <c r="M108" s="24"/>
      <c r="N108" s="24">
        <v>73</v>
      </c>
      <c r="O108" s="24"/>
      <c r="P108" s="24"/>
      <c r="Q108" s="30">
        <v>476</v>
      </c>
      <c r="R108" s="30"/>
      <c r="S108" s="30"/>
      <c r="T108" s="30"/>
      <c r="U108" s="85"/>
      <c r="V108" s="85"/>
      <c r="W108" s="85"/>
      <c r="X108" s="85"/>
      <c r="Y108" s="35"/>
      <c r="Z108" s="35"/>
      <c r="AA108" s="35"/>
      <c r="AB108" s="35"/>
      <c r="AC108" s="38"/>
      <c r="AD108" s="38">
        <v>262</v>
      </c>
      <c r="AE108" s="38"/>
      <c r="AF108" s="38"/>
      <c r="AG108" s="22"/>
      <c r="AH108" s="22"/>
      <c r="AI108" s="22"/>
      <c r="AJ108" s="22"/>
      <c r="AK108" s="43"/>
      <c r="AL108" s="43"/>
      <c r="AM108" s="43"/>
      <c r="AN108" s="43"/>
      <c r="AO108" s="44"/>
      <c r="AP108" s="44"/>
      <c r="AQ108" s="44"/>
      <c r="AR108" s="44"/>
      <c r="AS108" s="46"/>
      <c r="AT108" s="46"/>
      <c r="AU108" s="46"/>
      <c r="AV108" s="46"/>
      <c r="AW108" s="50"/>
      <c r="AX108" s="50"/>
      <c r="AY108" s="50"/>
      <c r="AZ108" s="50"/>
      <c r="BA108" s="54"/>
      <c r="BB108" s="54"/>
      <c r="BC108" s="54"/>
      <c r="BD108" s="64"/>
      <c r="BE108" s="64"/>
      <c r="BF108" s="64"/>
      <c r="BG108" s="57"/>
      <c r="BH108" s="57"/>
      <c r="BI108" s="57"/>
      <c r="BJ108" s="57"/>
      <c r="BK108" s="57"/>
      <c r="BL108" s="57"/>
      <c r="BM108" s="57"/>
      <c r="BN108" s="75"/>
      <c r="BO108" s="75"/>
      <c r="BP108" s="75"/>
      <c r="BQ108" s="75"/>
      <c r="BR108" s="78"/>
      <c r="BS108" s="78"/>
      <c r="BT108" s="78"/>
      <c r="BU108" s="61"/>
      <c r="BV108" s="61"/>
      <c r="BW108" s="61"/>
      <c r="BX108" s="61"/>
      <c r="BY108" s="71"/>
      <c r="BZ108" s="71"/>
      <c r="CA108" s="71"/>
      <c r="CB108" s="71"/>
      <c r="CC108" s="71"/>
      <c r="CD108" s="71"/>
      <c r="CE108" s="71"/>
      <c r="CF108" s="81"/>
      <c r="CG108" s="81"/>
      <c r="CH108" s="81"/>
      <c r="CI108" s="67"/>
      <c r="CJ108" s="67"/>
      <c r="CK108" s="67"/>
    </row>
    <row r="109" spans="1:89" s="9" customFormat="1" ht="20.25" customHeight="1" x14ac:dyDescent="0.2">
      <c r="A109" s="7" t="s">
        <v>609</v>
      </c>
      <c r="B109" s="10" t="s">
        <v>578</v>
      </c>
      <c r="C109" s="7" t="s">
        <v>673</v>
      </c>
      <c r="D109" s="7" t="s">
        <v>266</v>
      </c>
      <c r="E109" s="7" t="s">
        <v>23</v>
      </c>
      <c r="F109" s="7" t="s">
        <v>267</v>
      </c>
      <c r="G109" s="7" t="s">
        <v>774</v>
      </c>
      <c r="H109" s="7" t="s">
        <v>1119</v>
      </c>
      <c r="I109" s="7" t="s">
        <v>1120</v>
      </c>
      <c r="J109" s="7" t="s">
        <v>1375</v>
      </c>
      <c r="K109" s="7" t="s">
        <v>1371</v>
      </c>
      <c r="L109" s="7" t="s">
        <v>607</v>
      </c>
      <c r="M109" s="24"/>
      <c r="N109" s="24">
        <v>169</v>
      </c>
      <c r="O109" s="24"/>
      <c r="P109" s="24"/>
      <c r="Q109" s="30">
        <v>237</v>
      </c>
      <c r="R109" s="30"/>
      <c r="S109" s="30"/>
      <c r="T109" s="30"/>
      <c r="U109" s="85"/>
      <c r="V109" s="85"/>
      <c r="W109" s="85"/>
      <c r="X109" s="85"/>
      <c r="Y109" s="35"/>
      <c r="Z109" s="35"/>
      <c r="AA109" s="35"/>
      <c r="AB109" s="35"/>
      <c r="AC109" s="38"/>
      <c r="AD109" s="38"/>
      <c r="AE109" s="38"/>
      <c r="AF109" s="38"/>
      <c r="AG109" s="22"/>
      <c r="AH109" s="22"/>
      <c r="AI109" s="22"/>
      <c r="AJ109" s="22"/>
      <c r="AK109" s="43"/>
      <c r="AL109" s="43"/>
      <c r="AM109" s="43"/>
      <c r="AN109" s="43"/>
      <c r="AO109" s="44"/>
      <c r="AP109" s="44"/>
      <c r="AQ109" s="44"/>
      <c r="AR109" s="44"/>
      <c r="AS109" s="46"/>
      <c r="AT109" s="46"/>
      <c r="AU109" s="46"/>
      <c r="AV109" s="46"/>
      <c r="AW109" s="50"/>
      <c r="AX109" s="50">
        <v>5</v>
      </c>
      <c r="AY109" s="50"/>
      <c r="AZ109" s="50"/>
      <c r="BA109" s="54"/>
      <c r="BB109" s="54"/>
      <c r="BC109" s="54"/>
      <c r="BD109" s="64"/>
      <c r="BE109" s="64"/>
      <c r="BF109" s="64"/>
      <c r="BG109" s="57"/>
      <c r="BH109" s="57"/>
      <c r="BI109" s="57"/>
      <c r="BJ109" s="57"/>
      <c r="BK109" s="57"/>
      <c r="BL109" s="57"/>
      <c r="BM109" s="57"/>
      <c r="BN109" s="75"/>
      <c r="BO109" s="75"/>
      <c r="BP109" s="75"/>
      <c r="BQ109" s="75"/>
      <c r="BR109" s="78"/>
      <c r="BS109" s="78"/>
      <c r="BT109" s="78"/>
      <c r="BU109" s="61"/>
      <c r="BV109" s="61"/>
      <c r="BW109" s="61"/>
      <c r="BX109" s="61"/>
      <c r="BY109" s="71"/>
      <c r="BZ109" s="71"/>
      <c r="CA109" s="71"/>
      <c r="CB109" s="71"/>
      <c r="CC109" s="71"/>
      <c r="CD109" s="71"/>
      <c r="CE109" s="71"/>
      <c r="CF109" s="81"/>
      <c r="CG109" s="81"/>
      <c r="CH109" s="81"/>
      <c r="CI109" s="67"/>
      <c r="CJ109" s="67"/>
      <c r="CK109" s="67"/>
    </row>
    <row r="110" spans="1:89" s="9" customFormat="1" ht="20.25" customHeight="1" x14ac:dyDescent="0.2">
      <c r="A110" s="7" t="s">
        <v>609</v>
      </c>
      <c r="B110" s="10" t="s">
        <v>578</v>
      </c>
      <c r="C110" s="7" t="s">
        <v>673</v>
      </c>
      <c r="D110" s="7" t="s">
        <v>268</v>
      </c>
      <c r="E110" s="7" t="s">
        <v>23</v>
      </c>
      <c r="F110" s="7" t="s">
        <v>269</v>
      </c>
      <c r="G110" s="7" t="s">
        <v>775</v>
      </c>
      <c r="H110" s="7" t="s">
        <v>1121</v>
      </c>
      <c r="I110" s="7" t="s">
        <v>1122</v>
      </c>
      <c r="J110" s="7" t="s">
        <v>1375</v>
      </c>
      <c r="K110" s="7" t="s">
        <v>1371</v>
      </c>
      <c r="L110" s="7" t="s">
        <v>270</v>
      </c>
      <c r="M110" s="24"/>
      <c r="N110" s="24">
        <v>42</v>
      </c>
      <c r="O110" s="24"/>
      <c r="P110" s="24"/>
      <c r="Q110" s="30">
        <v>200</v>
      </c>
      <c r="R110" s="30"/>
      <c r="S110" s="30"/>
      <c r="T110" s="30"/>
      <c r="U110" s="85"/>
      <c r="V110" s="85"/>
      <c r="W110" s="85"/>
      <c r="X110" s="85"/>
      <c r="Y110" s="35"/>
      <c r="Z110" s="35"/>
      <c r="AA110" s="35"/>
      <c r="AB110" s="35"/>
      <c r="AC110" s="38"/>
      <c r="AD110" s="38">
        <v>110</v>
      </c>
      <c r="AE110" s="38"/>
      <c r="AF110" s="38"/>
      <c r="AG110" s="22"/>
      <c r="AH110" s="22"/>
      <c r="AI110" s="22"/>
      <c r="AJ110" s="22"/>
      <c r="AK110" s="43"/>
      <c r="AL110" s="43"/>
      <c r="AM110" s="43"/>
      <c r="AN110" s="43"/>
      <c r="AO110" s="44"/>
      <c r="AP110" s="44"/>
      <c r="AQ110" s="44"/>
      <c r="AR110" s="44"/>
      <c r="AS110" s="46"/>
      <c r="AT110" s="46"/>
      <c r="AU110" s="46"/>
      <c r="AV110" s="46"/>
      <c r="AW110" s="50"/>
      <c r="AX110" s="50"/>
      <c r="AY110" s="50"/>
      <c r="AZ110" s="50"/>
      <c r="BA110" s="54"/>
      <c r="BB110" s="54"/>
      <c r="BC110" s="54"/>
      <c r="BD110" s="64"/>
      <c r="BE110" s="64"/>
      <c r="BF110" s="64"/>
      <c r="BG110" s="57"/>
      <c r="BH110" s="57"/>
      <c r="BI110" s="57"/>
      <c r="BJ110" s="57"/>
      <c r="BK110" s="57"/>
      <c r="BL110" s="57"/>
      <c r="BM110" s="57"/>
      <c r="BN110" s="75"/>
      <c r="BO110" s="75"/>
      <c r="BP110" s="75"/>
      <c r="BQ110" s="75"/>
      <c r="BR110" s="78"/>
      <c r="BS110" s="78"/>
      <c r="BT110" s="78"/>
      <c r="BU110" s="61"/>
      <c r="BV110" s="61"/>
      <c r="BW110" s="61"/>
      <c r="BX110" s="61"/>
      <c r="BY110" s="71"/>
      <c r="BZ110" s="71"/>
      <c r="CA110" s="71"/>
      <c r="CB110" s="71"/>
      <c r="CC110" s="71"/>
      <c r="CD110" s="71"/>
      <c r="CE110" s="71"/>
      <c r="CF110" s="81"/>
      <c r="CG110" s="81"/>
      <c r="CH110" s="81"/>
      <c r="CI110" s="67"/>
      <c r="CJ110" s="67"/>
      <c r="CK110" s="67"/>
    </row>
    <row r="111" spans="1:89" s="9" customFormat="1" ht="20.25" customHeight="1" x14ac:dyDescent="0.2">
      <c r="A111" s="7" t="s">
        <v>609</v>
      </c>
      <c r="B111" s="10" t="s">
        <v>578</v>
      </c>
      <c r="C111" s="7" t="s">
        <v>673</v>
      </c>
      <c r="D111" s="7" t="s">
        <v>274</v>
      </c>
      <c r="E111" s="7" t="s">
        <v>23</v>
      </c>
      <c r="F111" s="7" t="s">
        <v>275</v>
      </c>
      <c r="G111" s="7" t="s">
        <v>1381</v>
      </c>
      <c r="H111" s="7" t="s">
        <v>1123</v>
      </c>
      <c r="I111" s="7" t="s">
        <v>1124</v>
      </c>
      <c r="J111" s="7" t="s">
        <v>1375</v>
      </c>
      <c r="K111" s="7" t="s">
        <v>1371</v>
      </c>
      <c r="L111" s="7" t="s">
        <v>276</v>
      </c>
      <c r="M111" s="24">
        <v>24</v>
      </c>
      <c r="N111" s="24">
        <v>195</v>
      </c>
      <c r="O111" s="24"/>
      <c r="P111" s="24"/>
      <c r="Q111" s="30">
        <v>243</v>
      </c>
      <c r="R111" s="30">
        <v>24</v>
      </c>
      <c r="S111" s="30"/>
      <c r="T111" s="30"/>
      <c r="U111" s="85"/>
      <c r="V111" s="85"/>
      <c r="W111" s="85"/>
      <c r="X111" s="85"/>
      <c r="Y111" s="35"/>
      <c r="Z111" s="35"/>
      <c r="AA111" s="35"/>
      <c r="AB111" s="35"/>
      <c r="AC111" s="38"/>
      <c r="AD111" s="38"/>
      <c r="AE111" s="38"/>
      <c r="AF111" s="38"/>
      <c r="AG111" s="22"/>
      <c r="AH111" s="22"/>
      <c r="AI111" s="22"/>
      <c r="AJ111" s="22"/>
      <c r="AK111" s="43"/>
      <c r="AL111" s="43"/>
      <c r="AM111" s="43"/>
      <c r="AN111" s="43"/>
      <c r="AO111" s="44"/>
      <c r="AP111" s="44"/>
      <c r="AQ111" s="44"/>
      <c r="AR111" s="44"/>
      <c r="AS111" s="46"/>
      <c r="AT111" s="46"/>
      <c r="AU111" s="46"/>
      <c r="AV111" s="46"/>
      <c r="AW111" s="50"/>
      <c r="AX111" s="50"/>
      <c r="AY111" s="50"/>
      <c r="AZ111" s="50"/>
      <c r="BA111" s="54">
        <v>24</v>
      </c>
      <c r="BB111" s="54"/>
      <c r="BC111" s="54"/>
      <c r="BD111" s="64"/>
      <c r="BE111" s="64"/>
      <c r="BF111" s="64"/>
      <c r="BG111" s="57"/>
      <c r="BH111" s="57"/>
      <c r="BI111" s="57"/>
      <c r="BJ111" s="57"/>
      <c r="BK111" s="57"/>
      <c r="BL111" s="57"/>
      <c r="BM111" s="57"/>
      <c r="BN111" s="75"/>
      <c r="BO111" s="75"/>
      <c r="BP111" s="75"/>
      <c r="BQ111" s="75"/>
      <c r="BR111" s="78"/>
      <c r="BS111" s="78"/>
      <c r="BT111" s="78"/>
      <c r="BU111" s="61"/>
      <c r="BV111" s="61"/>
      <c r="BW111" s="61"/>
      <c r="BX111" s="61"/>
      <c r="BY111" s="71"/>
      <c r="BZ111" s="71"/>
      <c r="CA111" s="71"/>
      <c r="CB111" s="71"/>
      <c r="CC111" s="71"/>
      <c r="CD111" s="71"/>
      <c r="CE111" s="71"/>
      <c r="CF111" s="81"/>
      <c r="CG111" s="81"/>
      <c r="CH111" s="81"/>
      <c r="CI111" s="67"/>
      <c r="CJ111" s="67"/>
      <c r="CK111" s="67"/>
    </row>
    <row r="112" spans="1:89" s="9" customFormat="1" ht="20.25" customHeight="1" x14ac:dyDescent="0.2">
      <c r="A112" s="7" t="s">
        <v>609</v>
      </c>
      <c r="B112" s="10" t="s">
        <v>578</v>
      </c>
      <c r="C112" s="7" t="s">
        <v>673</v>
      </c>
      <c r="D112" s="7" t="s">
        <v>277</v>
      </c>
      <c r="E112" s="7" t="s">
        <v>23</v>
      </c>
      <c r="F112" s="7" t="s">
        <v>278</v>
      </c>
      <c r="G112" s="7" t="s">
        <v>776</v>
      </c>
      <c r="H112" s="7" t="s">
        <v>1125</v>
      </c>
      <c r="I112" s="7" t="s">
        <v>1126</v>
      </c>
      <c r="J112" s="7" t="s">
        <v>1375</v>
      </c>
      <c r="K112" s="7" t="s">
        <v>1371</v>
      </c>
      <c r="L112" s="7" t="s">
        <v>279</v>
      </c>
      <c r="M112" s="24"/>
      <c r="N112" s="24">
        <v>108</v>
      </c>
      <c r="O112" s="24"/>
      <c r="P112" s="24"/>
      <c r="Q112" s="30">
        <v>163</v>
      </c>
      <c r="R112" s="30"/>
      <c r="S112" s="30"/>
      <c r="T112" s="30"/>
      <c r="U112" s="85"/>
      <c r="V112" s="85"/>
      <c r="W112" s="85"/>
      <c r="X112" s="85"/>
      <c r="Y112" s="35"/>
      <c r="Z112" s="35"/>
      <c r="AA112" s="35"/>
      <c r="AB112" s="35"/>
      <c r="AC112" s="38"/>
      <c r="AD112" s="38"/>
      <c r="AE112" s="38"/>
      <c r="AF112" s="38"/>
      <c r="AG112" s="22"/>
      <c r="AH112" s="22"/>
      <c r="AI112" s="22"/>
      <c r="AJ112" s="22"/>
      <c r="AK112" s="43"/>
      <c r="AL112" s="43"/>
      <c r="AM112" s="43"/>
      <c r="AN112" s="43"/>
      <c r="AO112" s="44"/>
      <c r="AP112" s="44"/>
      <c r="AQ112" s="44"/>
      <c r="AR112" s="44"/>
      <c r="AS112" s="46"/>
      <c r="AT112" s="46"/>
      <c r="AU112" s="46"/>
      <c r="AV112" s="46"/>
      <c r="AW112" s="50"/>
      <c r="AX112" s="50">
        <v>9</v>
      </c>
      <c r="AY112" s="50"/>
      <c r="AZ112" s="50"/>
      <c r="BA112" s="54"/>
      <c r="BB112" s="54"/>
      <c r="BC112" s="54"/>
      <c r="BD112" s="64"/>
      <c r="BE112" s="64"/>
      <c r="BF112" s="64"/>
      <c r="BG112" s="57"/>
      <c r="BH112" s="57"/>
      <c r="BI112" s="57"/>
      <c r="BJ112" s="57"/>
      <c r="BK112" s="57"/>
      <c r="BL112" s="57"/>
      <c r="BM112" s="57"/>
      <c r="BN112" s="75"/>
      <c r="BO112" s="75"/>
      <c r="BP112" s="75"/>
      <c r="BQ112" s="75"/>
      <c r="BR112" s="78"/>
      <c r="BS112" s="78"/>
      <c r="BT112" s="78"/>
      <c r="BU112" s="61"/>
      <c r="BV112" s="61"/>
      <c r="BW112" s="61"/>
      <c r="BX112" s="61"/>
      <c r="BY112" s="71"/>
      <c r="BZ112" s="71"/>
      <c r="CA112" s="71"/>
      <c r="CB112" s="71"/>
      <c r="CC112" s="71"/>
      <c r="CD112" s="71"/>
      <c r="CE112" s="71"/>
      <c r="CF112" s="81"/>
      <c r="CG112" s="81"/>
      <c r="CH112" s="81"/>
      <c r="CI112" s="67"/>
      <c r="CJ112" s="67"/>
      <c r="CK112" s="67"/>
    </row>
    <row r="113" spans="1:89" s="9" customFormat="1" ht="20.25" customHeight="1" x14ac:dyDescent="0.2">
      <c r="A113" s="7" t="s">
        <v>609</v>
      </c>
      <c r="B113" s="10" t="s">
        <v>578</v>
      </c>
      <c r="C113" s="7" t="s">
        <v>673</v>
      </c>
      <c r="D113" s="7" t="s">
        <v>280</v>
      </c>
      <c r="E113" s="7" t="s">
        <v>23</v>
      </c>
      <c r="F113" s="7" t="s">
        <v>281</v>
      </c>
      <c r="G113" s="7" t="s">
        <v>777</v>
      </c>
      <c r="H113" s="7" t="s">
        <v>1127</v>
      </c>
      <c r="I113" s="7" t="s">
        <v>1128</v>
      </c>
      <c r="J113" s="7" t="s">
        <v>1375</v>
      </c>
      <c r="K113" s="7" t="s">
        <v>1371</v>
      </c>
      <c r="L113" s="7" t="s">
        <v>282</v>
      </c>
      <c r="M113" s="24"/>
      <c r="N113" s="24">
        <v>106</v>
      </c>
      <c r="O113" s="24"/>
      <c r="P113" s="24"/>
      <c r="Q113" s="30">
        <v>140</v>
      </c>
      <c r="R113" s="30"/>
      <c r="S113" s="30"/>
      <c r="T113" s="30"/>
      <c r="U113" s="85"/>
      <c r="V113" s="85"/>
      <c r="W113" s="85"/>
      <c r="X113" s="85"/>
      <c r="Y113" s="35"/>
      <c r="Z113" s="35"/>
      <c r="AA113" s="35"/>
      <c r="AB113" s="35"/>
      <c r="AC113" s="38"/>
      <c r="AD113" s="38"/>
      <c r="AE113" s="38"/>
      <c r="AF113" s="38"/>
      <c r="AG113" s="22"/>
      <c r="AH113" s="22"/>
      <c r="AI113" s="22"/>
      <c r="AJ113" s="22"/>
      <c r="AK113" s="43"/>
      <c r="AL113" s="43"/>
      <c r="AM113" s="43"/>
      <c r="AN113" s="43"/>
      <c r="AO113" s="44"/>
      <c r="AP113" s="44"/>
      <c r="AQ113" s="44"/>
      <c r="AR113" s="44"/>
      <c r="AS113" s="46"/>
      <c r="AT113" s="46"/>
      <c r="AU113" s="46"/>
      <c r="AV113" s="46"/>
      <c r="AW113" s="50"/>
      <c r="AX113" s="50"/>
      <c r="AY113" s="50"/>
      <c r="AZ113" s="50"/>
      <c r="BA113" s="54"/>
      <c r="BB113" s="54"/>
      <c r="BC113" s="54"/>
      <c r="BD113" s="64"/>
      <c r="BE113" s="64"/>
      <c r="BF113" s="64"/>
      <c r="BG113" s="57"/>
      <c r="BH113" s="57"/>
      <c r="BI113" s="57"/>
      <c r="BJ113" s="57"/>
      <c r="BK113" s="57"/>
      <c r="BL113" s="57"/>
      <c r="BM113" s="57"/>
      <c r="BN113" s="75"/>
      <c r="BO113" s="75"/>
      <c r="BP113" s="75"/>
      <c r="BQ113" s="75"/>
      <c r="BR113" s="78"/>
      <c r="BS113" s="78"/>
      <c r="BT113" s="78"/>
      <c r="BU113" s="61"/>
      <c r="BV113" s="61"/>
      <c r="BW113" s="61"/>
      <c r="BX113" s="61"/>
      <c r="BY113" s="71"/>
      <c r="BZ113" s="71"/>
      <c r="CA113" s="71"/>
      <c r="CB113" s="71"/>
      <c r="CC113" s="71"/>
      <c r="CD113" s="71"/>
      <c r="CE113" s="71"/>
      <c r="CF113" s="81"/>
      <c r="CG113" s="81"/>
      <c r="CH113" s="81"/>
      <c r="CI113" s="67"/>
      <c r="CJ113" s="67"/>
      <c r="CK113" s="67"/>
    </row>
    <row r="114" spans="1:89" s="9" customFormat="1" ht="20.25" customHeight="1" x14ac:dyDescent="0.2">
      <c r="A114" s="7" t="s">
        <v>609</v>
      </c>
      <c r="B114" s="10" t="s">
        <v>302</v>
      </c>
      <c r="C114" s="7" t="s">
        <v>673</v>
      </c>
      <c r="D114" s="7" t="s">
        <v>290</v>
      </c>
      <c r="E114" s="7" t="s">
        <v>23</v>
      </c>
      <c r="F114" s="7" t="s">
        <v>291</v>
      </c>
      <c r="G114" s="7" t="s">
        <v>778</v>
      </c>
      <c r="H114" s="7" t="s">
        <v>1129</v>
      </c>
      <c r="I114" s="7" t="s">
        <v>1130</v>
      </c>
      <c r="J114" s="7" t="s">
        <v>1375</v>
      </c>
      <c r="K114" s="7" t="s">
        <v>1371</v>
      </c>
      <c r="L114" s="7" t="s">
        <v>597</v>
      </c>
      <c r="M114" s="24"/>
      <c r="N114" s="24">
        <v>69</v>
      </c>
      <c r="O114" s="24"/>
      <c r="P114" s="24"/>
      <c r="Q114" s="30">
        <v>321</v>
      </c>
      <c r="R114" s="30"/>
      <c r="S114" s="30"/>
      <c r="T114" s="30"/>
      <c r="U114" s="85"/>
      <c r="V114" s="85"/>
      <c r="W114" s="85"/>
      <c r="X114" s="85"/>
      <c r="Y114" s="35"/>
      <c r="Z114" s="35"/>
      <c r="AA114" s="35"/>
      <c r="AB114" s="35"/>
      <c r="AC114" s="38"/>
      <c r="AD114" s="38">
        <v>161</v>
      </c>
      <c r="AE114" s="38"/>
      <c r="AF114" s="38"/>
      <c r="AG114" s="22"/>
      <c r="AH114" s="22"/>
      <c r="AI114" s="22"/>
      <c r="AJ114" s="22"/>
      <c r="AK114" s="43"/>
      <c r="AL114" s="43"/>
      <c r="AM114" s="43"/>
      <c r="AN114" s="43"/>
      <c r="AO114" s="44"/>
      <c r="AP114" s="44"/>
      <c r="AQ114" s="44"/>
      <c r="AR114" s="44"/>
      <c r="AS114" s="46"/>
      <c r="AT114" s="46"/>
      <c r="AU114" s="46"/>
      <c r="AV114" s="46"/>
      <c r="AW114" s="50"/>
      <c r="AX114" s="50"/>
      <c r="AY114" s="50"/>
      <c r="AZ114" s="50"/>
      <c r="BA114" s="54"/>
      <c r="BB114" s="54"/>
      <c r="BC114" s="54"/>
      <c r="BD114" s="64"/>
      <c r="BE114" s="64"/>
      <c r="BF114" s="64"/>
      <c r="BG114" s="57"/>
      <c r="BH114" s="57"/>
      <c r="BI114" s="57"/>
      <c r="BJ114" s="57"/>
      <c r="BK114" s="57"/>
      <c r="BL114" s="57"/>
      <c r="BM114" s="57"/>
      <c r="BN114" s="75"/>
      <c r="BO114" s="75"/>
      <c r="BP114" s="75"/>
      <c r="BQ114" s="75"/>
      <c r="BR114" s="78"/>
      <c r="BS114" s="78"/>
      <c r="BT114" s="78"/>
      <c r="BU114" s="61"/>
      <c r="BV114" s="61"/>
      <c r="BW114" s="61"/>
      <c r="BX114" s="61"/>
      <c r="BY114" s="71"/>
      <c r="BZ114" s="71"/>
      <c r="CA114" s="71"/>
      <c r="CB114" s="71"/>
      <c r="CC114" s="71"/>
      <c r="CD114" s="71"/>
      <c r="CE114" s="71"/>
      <c r="CF114" s="81"/>
      <c r="CG114" s="81"/>
      <c r="CH114" s="81"/>
      <c r="CI114" s="67"/>
      <c r="CJ114" s="67"/>
      <c r="CK114" s="67"/>
    </row>
    <row r="115" spans="1:89" s="9" customFormat="1" ht="20.25" customHeight="1" x14ac:dyDescent="0.2">
      <c r="A115" s="7" t="s">
        <v>609</v>
      </c>
      <c r="B115" s="10" t="s">
        <v>578</v>
      </c>
      <c r="C115" s="7" t="s">
        <v>673</v>
      </c>
      <c r="D115" s="7" t="s">
        <v>292</v>
      </c>
      <c r="E115" s="7" t="s">
        <v>23</v>
      </c>
      <c r="F115" s="7" t="s">
        <v>293</v>
      </c>
      <c r="G115" s="7" t="s">
        <v>779</v>
      </c>
      <c r="H115" s="7" t="s">
        <v>1131</v>
      </c>
      <c r="I115" s="7" t="s">
        <v>1132</v>
      </c>
      <c r="J115" s="7" t="s">
        <v>1375</v>
      </c>
      <c r="K115" s="7" t="s">
        <v>1371</v>
      </c>
      <c r="L115" s="7" t="s">
        <v>294</v>
      </c>
      <c r="M115" s="24"/>
      <c r="N115" s="24">
        <v>138</v>
      </c>
      <c r="O115" s="24"/>
      <c r="P115" s="24"/>
      <c r="Q115" s="30">
        <v>177</v>
      </c>
      <c r="R115" s="30"/>
      <c r="S115" s="30"/>
      <c r="T115" s="30"/>
      <c r="U115" s="85"/>
      <c r="V115" s="85"/>
      <c r="W115" s="85"/>
      <c r="X115" s="85"/>
      <c r="Y115" s="35"/>
      <c r="Z115" s="35"/>
      <c r="AA115" s="35"/>
      <c r="AB115" s="35"/>
      <c r="AC115" s="38"/>
      <c r="AD115" s="38"/>
      <c r="AE115" s="38"/>
      <c r="AF115" s="38"/>
      <c r="AG115" s="22"/>
      <c r="AH115" s="22"/>
      <c r="AI115" s="22"/>
      <c r="AJ115" s="22"/>
      <c r="AK115" s="43"/>
      <c r="AL115" s="43"/>
      <c r="AM115" s="43"/>
      <c r="AN115" s="43"/>
      <c r="AO115" s="44"/>
      <c r="AP115" s="44"/>
      <c r="AQ115" s="44"/>
      <c r="AR115" s="44"/>
      <c r="AS115" s="46"/>
      <c r="AT115" s="46"/>
      <c r="AU115" s="46"/>
      <c r="AV115" s="46"/>
      <c r="AW115" s="50"/>
      <c r="AX115" s="50"/>
      <c r="AY115" s="50"/>
      <c r="AZ115" s="50"/>
      <c r="BA115" s="54"/>
      <c r="BB115" s="54"/>
      <c r="BC115" s="54"/>
      <c r="BD115" s="64"/>
      <c r="BE115" s="64"/>
      <c r="BF115" s="64"/>
      <c r="BG115" s="57"/>
      <c r="BH115" s="57"/>
      <c r="BI115" s="57"/>
      <c r="BJ115" s="57"/>
      <c r="BK115" s="57"/>
      <c r="BL115" s="57"/>
      <c r="BM115" s="57"/>
      <c r="BN115" s="75"/>
      <c r="BO115" s="75"/>
      <c r="BP115" s="75"/>
      <c r="BQ115" s="75"/>
      <c r="BR115" s="78"/>
      <c r="BS115" s="78"/>
      <c r="BT115" s="78"/>
      <c r="BU115" s="61"/>
      <c r="BV115" s="61"/>
      <c r="BW115" s="61"/>
      <c r="BX115" s="61"/>
      <c r="BY115" s="71"/>
      <c r="BZ115" s="71"/>
      <c r="CA115" s="71"/>
      <c r="CB115" s="71"/>
      <c r="CC115" s="71"/>
      <c r="CD115" s="71"/>
      <c r="CE115" s="71"/>
      <c r="CF115" s="81"/>
      <c r="CG115" s="81"/>
      <c r="CH115" s="81"/>
      <c r="CI115" s="67"/>
      <c r="CJ115" s="67"/>
      <c r="CK115" s="67"/>
    </row>
    <row r="116" spans="1:89" s="9" customFormat="1" ht="20.25" customHeight="1" x14ac:dyDescent="0.2">
      <c r="A116" s="7" t="s">
        <v>609</v>
      </c>
      <c r="B116" s="10" t="s">
        <v>578</v>
      </c>
      <c r="C116" s="7" t="s">
        <v>673</v>
      </c>
      <c r="D116" s="7" t="s">
        <v>295</v>
      </c>
      <c r="E116" s="7" t="s">
        <v>23</v>
      </c>
      <c r="F116" s="7" t="s">
        <v>296</v>
      </c>
      <c r="G116" s="7" t="s">
        <v>780</v>
      </c>
      <c r="H116" s="7" t="s">
        <v>1133</v>
      </c>
      <c r="I116" s="7" t="s">
        <v>1134</v>
      </c>
      <c r="J116" s="7" t="s">
        <v>1375</v>
      </c>
      <c r="K116" s="7" t="s">
        <v>1371</v>
      </c>
      <c r="L116" s="7" t="s">
        <v>297</v>
      </c>
      <c r="M116" s="24"/>
      <c r="N116" s="24">
        <v>56</v>
      </c>
      <c r="O116" s="24"/>
      <c r="P116" s="24"/>
      <c r="Q116" s="30">
        <v>336</v>
      </c>
      <c r="R116" s="30"/>
      <c r="S116" s="30"/>
      <c r="T116" s="30"/>
      <c r="U116" s="85"/>
      <c r="V116" s="85"/>
      <c r="W116" s="85"/>
      <c r="X116" s="85"/>
      <c r="Y116" s="35"/>
      <c r="Z116" s="35"/>
      <c r="AA116" s="35"/>
      <c r="AB116" s="35"/>
      <c r="AC116" s="38"/>
      <c r="AD116" s="38">
        <v>166</v>
      </c>
      <c r="AE116" s="38"/>
      <c r="AF116" s="38"/>
      <c r="AG116" s="22"/>
      <c r="AH116" s="22"/>
      <c r="AI116" s="22"/>
      <c r="AJ116" s="22"/>
      <c r="AK116" s="43"/>
      <c r="AL116" s="43"/>
      <c r="AM116" s="43"/>
      <c r="AN116" s="43"/>
      <c r="AO116" s="44"/>
      <c r="AP116" s="44"/>
      <c r="AQ116" s="44"/>
      <c r="AR116" s="44"/>
      <c r="AS116" s="46"/>
      <c r="AT116" s="46"/>
      <c r="AU116" s="46"/>
      <c r="AV116" s="46"/>
      <c r="AW116" s="50"/>
      <c r="AX116" s="50"/>
      <c r="AY116" s="50"/>
      <c r="AZ116" s="50"/>
      <c r="BA116" s="54"/>
      <c r="BB116" s="54"/>
      <c r="BC116" s="54"/>
      <c r="BD116" s="64"/>
      <c r="BE116" s="64"/>
      <c r="BF116" s="64"/>
      <c r="BG116" s="57"/>
      <c r="BH116" s="57"/>
      <c r="BI116" s="57"/>
      <c r="BJ116" s="57"/>
      <c r="BK116" s="57"/>
      <c r="BL116" s="57"/>
      <c r="BM116" s="57"/>
      <c r="BN116" s="75"/>
      <c r="BO116" s="75"/>
      <c r="BP116" s="75"/>
      <c r="BQ116" s="75"/>
      <c r="BR116" s="78"/>
      <c r="BS116" s="78"/>
      <c r="BT116" s="78"/>
      <c r="BU116" s="61"/>
      <c r="BV116" s="61"/>
      <c r="BW116" s="61"/>
      <c r="BX116" s="61"/>
      <c r="BY116" s="71"/>
      <c r="BZ116" s="71"/>
      <c r="CA116" s="71"/>
      <c r="CB116" s="71"/>
      <c r="CC116" s="71"/>
      <c r="CD116" s="71"/>
      <c r="CE116" s="71"/>
      <c r="CF116" s="81"/>
      <c r="CG116" s="81"/>
      <c r="CH116" s="81"/>
      <c r="CI116" s="67"/>
      <c r="CJ116" s="67"/>
      <c r="CK116" s="67"/>
    </row>
    <row r="117" spans="1:89" s="9" customFormat="1" ht="20.25" customHeight="1" x14ac:dyDescent="0.2">
      <c r="A117" s="7" t="s">
        <v>609</v>
      </c>
      <c r="B117" s="10" t="s">
        <v>578</v>
      </c>
      <c r="C117" s="7" t="s">
        <v>673</v>
      </c>
      <c r="D117" s="7" t="s">
        <v>298</v>
      </c>
      <c r="E117" s="7" t="s">
        <v>23</v>
      </c>
      <c r="F117" s="7" t="s">
        <v>299</v>
      </c>
      <c r="G117" s="7" t="s">
        <v>781</v>
      </c>
      <c r="H117" s="7" t="s">
        <v>1347</v>
      </c>
      <c r="I117" s="7" t="s">
        <v>1348</v>
      </c>
      <c r="J117" s="7" t="s">
        <v>1375</v>
      </c>
      <c r="K117" s="7" t="s">
        <v>1371</v>
      </c>
      <c r="L117" s="7" t="s">
        <v>595</v>
      </c>
      <c r="M117" s="24"/>
      <c r="N117" s="24"/>
      <c r="O117" s="24"/>
      <c r="P117" s="24"/>
      <c r="Q117" s="30">
        <v>259</v>
      </c>
      <c r="R117" s="30"/>
      <c r="S117" s="30"/>
      <c r="T117" s="30"/>
      <c r="U117" s="85"/>
      <c r="V117" s="85"/>
      <c r="W117" s="85"/>
      <c r="X117" s="85"/>
      <c r="Y117" s="35"/>
      <c r="Z117" s="35"/>
      <c r="AA117" s="35"/>
      <c r="AB117" s="35"/>
      <c r="AC117" s="38"/>
      <c r="AD117" s="38">
        <v>184</v>
      </c>
      <c r="AE117" s="38"/>
      <c r="AF117" s="38"/>
      <c r="AG117" s="22"/>
      <c r="AH117" s="22"/>
      <c r="AI117" s="22"/>
      <c r="AJ117" s="22"/>
      <c r="AK117" s="43"/>
      <c r="AL117" s="43"/>
      <c r="AM117" s="43"/>
      <c r="AN117" s="43"/>
      <c r="AO117" s="44"/>
      <c r="AP117" s="44"/>
      <c r="AQ117" s="44"/>
      <c r="AR117" s="44"/>
      <c r="AS117" s="46"/>
      <c r="AT117" s="46"/>
      <c r="AU117" s="46"/>
      <c r="AV117" s="46"/>
      <c r="AW117" s="50"/>
      <c r="AX117" s="50">
        <v>1</v>
      </c>
      <c r="AY117" s="50"/>
      <c r="AZ117" s="50"/>
      <c r="BA117" s="54"/>
      <c r="BB117" s="54"/>
      <c r="BC117" s="54"/>
      <c r="BD117" s="64"/>
      <c r="BE117" s="64"/>
      <c r="BF117" s="64"/>
      <c r="BG117" s="57"/>
      <c r="BH117" s="57"/>
      <c r="BI117" s="57"/>
      <c r="BJ117" s="57"/>
      <c r="BK117" s="57"/>
      <c r="BL117" s="57"/>
      <c r="BM117" s="57"/>
      <c r="BN117" s="75"/>
      <c r="BO117" s="75"/>
      <c r="BP117" s="75"/>
      <c r="BQ117" s="75"/>
      <c r="BR117" s="78"/>
      <c r="BS117" s="78"/>
      <c r="BT117" s="78"/>
      <c r="BU117" s="61"/>
      <c r="BV117" s="61"/>
      <c r="BW117" s="61"/>
      <c r="BX117" s="61"/>
      <c r="BY117" s="71"/>
      <c r="BZ117" s="71"/>
      <c r="CA117" s="71"/>
      <c r="CB117" s="71"/>
      <c r="CC117" s="71"/>
      <c r="CD117" s="71"/>
      <c r="CE117" s="71"/>
      <c r="CF117" s="81"/>
      <c r="CG117" s="81"/>
      <c r="CH117" s="81"/>
      <c r="CI117" s="67"/>
      <c r="CJ117" s="67"/>
      <c r="CK117" s="67"/>
    </row>
    <row r="118" spans="1:89" s="9" customFormat="1" ht="20.25" customHeight="1" x14ac:dyDescent="0.2">
      <c r="A118" s="7" t="s">
        <v>609</v>
      </c>
      <c r="B118" s="10" t="s">
        <v>578</v>
      </c>
      <c r="C118" s="7" t="s">
        <v>673</v>
      </c>
      <c r="D118" s="7" t="s">
        <v>309</v>
      </c>
      <c r="E118" s="7" t="s">
        <v>23</v>
      </c>
      <c r="F118" s="7" t="s">
        <v>310</v>
      </c>
      <c r="G118" s="7" t="s">
        <v>782</v>
      </c>
      <c r="H118" s="7" t="s">
        <v>1135</v>
      </c>
      <c r="I118" s="7" t="s">
        <v>1136</v>
      </c>
      <c r="J118" s="7" t="s">
        <v>1375</v>
      </c>
      <c r="K118" s="7" t="s">
        <v>1371</v>
      </c>
      <c r="L118" s="7" t="s">
        <v>273</v>
      </c>
      <c r="M118" s="24">
        <v>11</v>
      </c>
      <c r="N118" s="24">
        <v>60</v>
      </c>
      <c r="O118" s="24"/>
      <c r="P118" s="24"/>
      <c r="Q118" s="30">
        <v>460</v>
      </c>
      <c r="R118" s="30">
        <v>11</v>
      </c>
      <c r="S118" s="30"/>
      <c r="T118" s="30"/>
      <c r="U118" s="85"/>
      <c r="V118" s="85"/>
      <c r="W118" s="85"/>
      <c r="X118" s="85"/>
      <c r="Y118" s="35"/>
      <c r="Z118" s="35"/>
      <c r="AA118" s="35"/>
      <c r="AB118" s="35"/>
      <c r="AC118" s="38"/>
      <c r="AD118" s="38">
        <v>209</v>
      </c>
      <c r="AE118" s="38"/>
      <c r="AF118" s="38"/>
      <c r="AG118" s="22"/>
      <c r="AH118" s="22">
        <v>30</v>
      </c>
      <c r="AI118" s="22"/>
      <c r="AJ118" s="22"/>
      <c r="AK118" s="43"/>
      <c r="AL118" s="43"/>
      <c r="AM118" s="43"/>
      <c r="AN118" s="43"/>
      <c r="AO118" s="44"/>
      <c r="AP118" s="44"/>
      <c r="AQ118" s="44"/>
      <c r="AR118" s="44"/>
      <c r="AS118" s="46"/>
      <c r="AT118" s="46"/>
      <c r="AU118" s="46"/>
      <c r="AV118" s="46"/>
      <c r="AW118" s="50"/>
      <c r="AX118" s="50"/>
      <c r="AY118" s="50"/>
      <c r="AZ118" s="50"/>
      <c r="BA118" s="54">
        <v>11</v>
      </c>
      <c r="BB118" s="54"/>
      <c r="BC118" s="54"/>
      <c r="BD118" s="64"/>
      <c r="BE118" s="64"/>
      <c r="BF118" s="64"/>
      <c r="BG118" s="57"/>
      <c r="BH118" s="57"/>
      <c r="BI118" s="57"/>
      <c r="BJ118" s="57"/>
      <c r="BK118" s="57"/>
      <c r="BL118" s="57"/>
      <c r="BM118" s="57"/>
      <c r="BN118" s="75"/>
      <c r="BO118" s="75"/>
      <c r="BP118" s="75"/>
      <c r="BQ118" s="75"/>
      <c r="BR118" s="78"/>
      <c r="BS118" s="78"/>
      <c r="BT118" s="78"/>
      <c r="BU118" s="61"/>
      <c r="BV118" s="61"/>
      <c r="BW118" s="61"/>
      <c r="BX118" s="61"/>
      <c r="BY118" s="71"/>
      <c r="BZ118" s="71"/>
      <c r="CA118" s="71"/>
      <c r="CB118" s="71"/>
      <c r="CC118" s="71"/>
      <c r="CD118" s="71"/>
      <c r="CE118" s="71"/>
      <c r="CF118" s="81"/>
      <c r="CG118" s="81"/>
      <c r="CH118" s="81"/>
      <c r="CI118" s="67"/>
      <c r="CJ118" s="67"/>
      <c r="CK118" s="67"/>
    </row>
    <row r="119" spans="1:89" s="9" customFormat="1" ht="20.25" customHeight="1" x14ac:dyDescent="0.2">
      <c r="A119" s="7" t="s">
        <v>609</v>
      </c>
      <c r="B119" s="10" t="s">
        <v>578</v>
      </c>
      <c r="C119" s="7" t="s">
        <v>673</v>
      </c>
      <c r="D119" s="7" t="s">
        <v>311</v>
      </c>
      <c r="E119" s="7" t="s">
        <v>23</v>
      </c>
      <c r="F119" s="7" t="s">
        <v>312</v>
      </c>
      <c r="G119" s="7" t="s">
        <v>783</v>
      </c>
      <c r="H119" s="7" t="s">
        <v>1137</v>
      </c>
      <c r="I119" s="7" t="s">
        <v>1138</v>
      </c>
      <c r="J119" s="7" t="s">
        <v>1375</v>
      </c>
      <c r="K119" s="7" t="s">
        <v>1371</v>
      </c>
      <c r="L119" s="7" t="s">
        <v>289</v>
      </c>
      <c r="M119" s="24">
        <v>10</v>
      </c>
      <c r="N119" s="24">
        <v>48</v>
      </c>
      <c r="O119" s="24"/>
      <c r="P119" s="24"/>
      <c r="Q119" s="30">
        <v>423</v>
      </c>
      <c r="R119" s="30">
        <v>10</v>
      </c>
      <c r="S119" s="30"/>
      <c r="T119" s="30"/>
      <c r="U119" s="85"/>
      <c r="V119" s="85"/>
      <c r="W119" s="85"/>
      <c r="X119" s="85"/>
      <c r="Y119" s="35"/>
      <c r="Z119" s="35"/>
      <c r="AA119" s="35"/>
      <c r="AB119" s="35"/>
      <c r="AC119" s="38"/>
      <c r="AD119" s="38">
        <v>240</v>
      </c>
      <c r="AE119" s="38"/>
      <c r="AF119" s="38"/>
      <c r="AG119" s="22"/>
      <c r="AH119" s="22"/>
      <c r="AI119" s="22"/>
      <c r="AJ119" s="22"/>
      <c r="AK119" s="43"/>
      <c r="AL119" s="43"/>
      <c r="AM119" s="43"/>
      <c r="AN119" s="43"/>
      <c r="AO119" s="44"/>
      <c r="AP119" s="44"/>
      <c r="AQ119" s="44"/>
      <c r="AR119" s="44"/>
      <c r="AS119" s="46"/>
      <c r="AT119" s="46"/>
      <c r="AU119" s="46"/>
      <c r="AV119" s="46"/>
      <c r="AW119" s="50"/>
      <c r="AX119" s="50"/>
      <c r="AY119" s="50"/>
      <c r="AZ119" s="50"/>
      <c r="BA119" s="54">
        <v>10</v>
      </c>
      <c r="BB119" s="54"/>
      <c r="BC119" s="54"/>
      <c r="BD119" s="64"/>
      <c r="BE119" s="64"/>
      <c r="BF119" s="64"/>
      <c r="BG119" s="57"/>
      <c r="BH119" s="57"/>
      <c r="BI119" s="57"/>
      <c r="BJ119" s="57"/>
      <c r="BK119" s="57"/>
      <c r="BL119" s="57"/>
      <c r="BM119" s="57"/>
      <c r="BN119" s="75"/>
      <c r="BO119" s="75"/>
      <c r="BP119" s="75"/>
      <c r="BQ119" s="75"/>
      <c r="BR119" s="78"/>
      <c r="BS119" s="78"/>
      <c r="BT119" s="78"/>
      <c r="BU119" s="61"/>
      <c r="BV119" s="61"/>
      <c r="BW119" s="61"/>
      <c r="BX119" s="61"/>
      <c r="BY119" s="71"/>
      <c r="BZ119" s="71"/>
      <c r="CA119" s="71"/>
      <c r="CB119" s="71"/>
      <c r="CC119" s="71"/>
      <c r="CD119" s="71"/>
      <c r="CE119" s="71"/>
      <c r="CF119" s="81"/>
      <c r="CG119" s="81"/>
      <c r="CH119" s="81"/>
      <c r="CI119" s="67"/>
      <c r="CJ119" s="67"/>
      <c r="CK119" s="67"/>
    </row>
    <row r="120" spans="1:89" s="9" customFormat="1" ht="20.25" customHeight="1" x14ac:dyDescent="0.2">
      <c r="A120" s="7" t="s">
        <v>609</v>
      </c>
      <c r="B120" s="10" t="s">
        <v>302</v>
      </c>
      <c r="C120" s="7" t="s">
        <v>673</v>
      </c>
      <c r="D120" s="7" t="s">
        <v>313</v>
      </c>
      <c r="E120" s="7" t="s">
        <v>23</v>
      </c>
      <c r="F120" s="7" t="s">
        <v>314</v>
      </c>
      <c r="G120" s="7" t="s">
        <v>784</v>
      </c>
      <c r="H120" s="7" t="s">
        <v>1349</v>
      </c>
      <c r="I120" s="7" t="s">
        <v>1350</v>
      </c>
      <c r="J120" s="7" t="s">
        <v>1375</v>
      </c>
      <c r="K120" s="7" t="s">
        <v>1371</v>
      </c>
      <c r="L120" s="7" t="s">
        <v>302</v>
      </c>
      <c r="M120" s="24"/>
      <c r="N120" s="24"/>
      <c r="O120" s="24"/>
      <c r="P120" s="24"/>
      <c r="Q120" s="30">
        <v>375</v>
      </c>
      <c r="R120" s="30"/>
      <c r="S120" s="30"/>
      <c r="T120" s="30"/>
      <c r="U120" s="85"/>
      <c r="V120" s="85"/>
      <c r="W120" s="85"/>
      <c r="X120" s="85"/>
      <c r="Y120" s="35"/>
      <c r="Z120" s="35"/>
      <c r="AA120" s="35"/>
      <c r="AB120" s="35"/>
      <c r="AC120" s="38"/>
      <c r="AD120" s="38">
        <v>158</v>
      </c>
      <c r="AE120" s="38"/>
      <c r="AF120" s="38"/>
      <c r="AG120" s="22"/>
      <c r="AH120" s="22">
        <v>63</v>
      </c>
      <c r="AI120" s="22"/>
      <c r="AJ120" s="22"/>
      <c r="AK120" s="43"/>
      <c r="AL120" s="43"/>
      <c r="AM120" s="43"/>
      <c r="AN120" s="43"/>
      <c r="AO120" s="44"/>
      <c r="AP120" s="44"/>
      <c r="AQ120" s="44"/>
      <c r="AR120" s="44"/>
      <c r="AS120" s="46"/>
      <c r="AT120" s="46"/>
      <c r="AU120" s="46"/>
      <c r="AV120" s="46"/>
      <c r="AW120" s="50"/>
      <c r="AX120" s="50"/>
      <c r="AY120" s="50"/>
      <c r="AZ120" s="50"/>
      <c r="BA120" s="54"/>
      <c r="BB120" s="54"/>
      <c r="BC120" s="54"/>
      <c r="BD120" s="64"/>
      <c r="BE120" s="64"/>
      <c r="BF120" s="64"/>
      <c r="BG120" s="57"/>
      <c r="BH120" s="57"/>
      <c r="BI120" s="57"/>
      <c r="BJ120" s="57"/>
      <c r="BK120" s="57"/>
      <c r="BL120" s="57"/>
      <c r="BM120" s="57"/>
      <c r="BN120" s="75"/>
      <c r="BO120" s="75"/>
      <c r="BP120" s="75"/>
      <c r="BQ120" s="75"/>
      <c r="BR120" s="78"/>
      <c r="BS120" s="78"/>
      <c r="BT120" s="78"/>
      <c r="BU120" s="61"/>
      <c r="BV120" s="61"/>
      <c r="BW120" s="61"/>
      <c r="BX120" s="61"/>
      <c r="BY120" s="71"/>
      <c r="BZ120" s="71"/>
      <c r="CA120" s="71"/>
      <c r="CB120" s="71"/>
      <c r="CC120" s="71"/>
      <c r="CD120" s="71"/>
      <c r="CE120" s="71"/>
      <c r="CF120" s="81"/>
      <c r="CG120" s="81"/>
      <c r="CH120" s="81"/>
      <c r="CI120" s="67"/>
      <c r="CJ120" s="67"/>
      <c r="CK120" s="67"/>
    </row>
    <row r="121" spans="1:89" s="9" customFormat="1" ht="20.25" customHeight="1" x14ac:dyDescent="0.2">
      <c r="A121" s="7" t="s">
        <v>609</v>
      </c>
      <c r="B121" s="10" t="s">
        <v>302</v>
      </c>
      <c r="C121" s="7" t="s">
        <v>673</v>
      </c>
      <c r="D121" s="7" t="s">
        <v>315</v>
      </c>
      <c r="E121" s="7" t="s">
        <v>23</v>
      </c>
      <c r="F121" s="7" t="s">
        <v>316</v>
      </c>
      <c r="G121" s="7" t="s">
        <v>785</v>
      </c>
      <c r="H121" s="7" t="s">
        <v>1139</v>
      </c>
      <c r="I121" s="7" t="s">
        <v>1140</v>
      </c>
      <c r="J121" s="7" t="s">
        <v>1375</v>
      </c>
      <c r="K121" s="7" t="s">
        <v>1371</v>
      </c>
      <c r="L121" s="7" t="s">
        <v>302</v>
      </c>
      <c r="M121" s="24"/>
      <c r="N121" s="24">
        <v>63</v>
      </c>
      <c r="O121" s="24"/>
      <c r="P121" s="24"/>
      <c r="Q121" s="30">
        <v>392</v>
      </c>
      <c r="R121" s="30"/>
      <c r="S121" s="30"/>
      <c r="T121" s="30"/>
      <c r="U121" s="85"/>
      <c r="V121" s="85"/>
      <c r="W121" s="85"/>
      <c r="X121" s="85"/>
      <c r="Y121" s="35"/>
      <c r="Z121" s="35"/>
      <c r="AA121" s="35"/>
      <c r="AB121" s="35"/>
      <c r="AC121" s="38"/>
      <c r="AD121" s="38">
        <v>146</v>
      </c>
      <c r="AE121" s="38"/>
      <c r="AF121" s="38"/>
      <c r="AG121" s="22"/>
      <c r="AH121" s="22">
        <v>70</v>
      </c>
      <c r="AI121" s="22"/>
      <c r="AJ121" s="22"/>
      <c r="AK121" s="43"/>
      <c r="AL121" s="43"/>
      <c r="AM121" s="43"/>
      <c r="AN121" s="43"/>
      <c r="AO121" s="44"/>
      <c r="AP121" s="44"/>
      <c r="AQ121" s="44"/>
      <c r="AR121" s="44"/>
      <c r="AS121" s="46"/>
      <c r="AT121" s="46"/>
      <c r="AU121" s="46"/>
      <c r="AV121" s="46"/>
      <c r="AW121" s="50"/>
      <c r="AX121" s="50"/>
      <c r="AY121" s="50"/>
      <c r="AZ121" s="50"/>
      <c r="BA121" s="54"/>
      <c r="BB121" s="54"/>
      <c r="BC121" s="54"/>
      <c r="BD121" s="64"/>
      <c r="BE121" s="64"/>
      <c r="BF121" s="64"/>
      <c r="BG121" s="57"/>
      <c r="BH121" s="57"/>
      <c r="BI121" s="57"/>
      <c r="BJ121" s="57"/>
      <c r="BK121" s="57"/>
      <c r="BL121" s="57"/>
      <c r="BM121" s="57"/>
      <c r="BN121" s="75"/>
      <c r="BO121" s="75"/>
      <c r="BP121" s="75"/>
      <c r="BQ121" s="75"/>
      <c r="BR121" s="78"/>
      <c r="BS121" s="78"/>
      <c r="BT121" s="78"/>
      <c r="BU121" s="61"/>
      <c r="BV121" s="61"/>
      <c r="BW121" s="61"/>
      <c r="BX121" s="61"/>
      <c r="BY121" s="71"/>
      <c r="BZ121" s="71"/>
      <c r="CA121" s="71"/>
      <c r="CB121" s="71"/>
      <c r="CC121" s="71"/>
      <c r="CD121" s="71"/>
      <c r="CE121" s="71"/>
      <c r="CF121" s="81"/>
      <c r="CG121" s="81"/>
      <c r="CH121" s="81"/>
      <c r="CI121" s="67"/>
      <c r="CJ121" s="67"/>
      <c r="CK121" s="67"/>
    </row>
    <row r="122" spans="1:89" s="9" customFormat="1" ht="20.25" customHeight="1" x14ac:dyDescent="0.2">
      <c r="A122" s="7" t="s">
        <v>609</v>
      </c>
      <c r="B122" s="10" t="s">
        <v>302</v>
      </c>
      <c r="C122" s="7" t="s">
        <v>673</v>
      </c>
      <c r="D122" s="7" t="s">
        <v>317</v>
      </c>
      <c r="E122" s="7" t="s">
        <v>23</v>
      </c>
      <c r="F122" s="7" t="s">
        <v>318</v>
      </c>
      <c r="G122" s="7" t="s">
        <v>786</v>
      </c>
      <c r="H122" s="7" t="s">
        <v>1141</v>
      </c>
      <c r="I122" s="7" t="s">
        <v>1142</v>
      </c>
      <c r="J122" s="7" t="s">
        <v>1375</v>
      </c>
      <c r="K122" s="7" t="s">
        <v>1371</v>
      </c>
      <c r="L122" s="7" t="s">
        <v>302</v>
      </c>
      <c r="M122" s="24">
        <v>14</v>
      </c>
      <c r="N122" s="24">
        <v>50</v>
      </c>
      <c r="O122" s="24"/>
      <c r="P122" s="24"/>
      <c r="Q122" s="30">
        <v>398</v>
      </c>
      <c r="R122" s="30">
        <v>14</v>
      </c>
      <c r="S122" s="30"/>
      <c r="T122" s="30"/>
      <c r="U122" s="85"/>
      <c r="V122" s="85"/>
      <c r="W122" s="85"/>
      <c r="X122" s="85"/>
      <c r="Y122" s="35"/>
      <c r="Z122" s="35"/>
      <c r="AA122" s="35"/>
      <c r="AB122" s="35"/>
      <c r="AC122" s="38"/>
      <c r="AD122" s="38">
        <v>186</v>
      </c>
      <c r="AE122" s="38"/>
      <c r="AF122" s="38"/>
      <c r="AG122" s="22"/>
      <c r="AH122" s="22">
        <v>56</v>
      </c>
      <c r="AI122" s="22"/>
      <c r="AJ122" s="22"/>
      <c r="AK122" s="43"/>
      <c r="AL122" s="43"/>
      <c r="AM122" s="43"/>
      <c r="AN122" s="43"/>
      <c r="AO122" s="44"/>
      <c r="AP122" s="44"/>
      <c r="AQ122" s="44"/>
      <c r="AR122" s="44"/>
      <c r="AS122" s="46"/>
      <c r="AT122" s="46"/>
      <c r="AU122" s="46"/>
      <c r="AV122" s="46"/>
      <c r="AW122" s="50"/>
      <c r="AX122" s="50"/>
      <c r="AY122" s="50"/>
      <c r="AZ122" s="50"/>
      <c r="BA122" s="54">
        <v>14</v>
      </c>
      <c r="BB122" s="54"/>
      <c r="BC122" s="54"/>
      <c r="BD122" s="64"/>
      <c r="BE122" s="64"/>
      <c r="BF122" s="64"/>
      <c r="BG122" s="57"/>
      <c r="BH122" s="57"/>
      <c r="BI122" s="57"/>
      <c r="BJ122" s="57"/>
      <c r="BK122" s="57"/>
      <c r="BL122" s="57"/>
      <c r="BM122" s="57"/>
      <c r="BN122" s="75"/>
      <c r="BO122" s="75"/>
      <c r="BP122" s="75"/>
      <c r="BQ122" s="75"/>
      <c r="BR122" s="78"/>
      <c r="BS122" s="78"/>
      <c r="BT122" s="78"/>
      <c r="BU122" s="61"/>
      <c r="BV122" s="61"/>
      <c r="BW122" s="61"/>
      <c r="BX122" s="61"/>
      <c r="BY122" s="71"/>
      <c r="BZ122" s="71"/>
      <c r="CA122" s="71"/>
      <c r="CB122" s="71"/>
      <c r="CC122" s="71"/>
      <c r="CD122" s="71"/>
      <c r="CE122" s="71"/>
      <c r="CF122" s="81"/>
      <c r="CG122" s="81"/>
      <c r="CH122" s="81"/>
      <c r="CI122" s="67"/>
      <c r="CJ122" s="67"/>
      <c r="CK122" s="67"/>
    </row>
    <row r="123" spans="1:89" s="9" customFormat="1" ht="20.25" customHeight="1" x14ac:dyDescent="0.2">
      <c r="A123" s="7" t="s">
        <v>609</v>
      </c>
      <c r="B123" s="10" t="s">
        <v>578</v>
      </c>
      <c r="C123" s="7" t="s">
        <v>673</v>
      </c>
      <c r="D123" s="7" t="s">
        <v>319</v>
      </c>
      <c r="E123" s="7" t="s">
        <v>23</v>
      </c>
      <c r="F123" s="7" t="s">
        <v>288</v>
      </c>
      <c r="G123" s="7" t="s">
        <v>787</v>
      </c>
      <c r="H123" s="7" t="s">
        <v>1143</v>
      </c>
      <c r="I123" s="7" t="s">
        <v>1144</v>
      </c>
      <c r="J123" s="7" t="s">
        <v>1375</v>
      </c>
      <c r="K123" s="7" t="s">
        <v>1371</v>
      </c>
      <c r="L123" s="7" t="s">
        <v>289</v>
      </c>
      <c r="M123" s="24">
        <v>66</v>
      </c>
      <c r="N123" s="24">
        <v>43</v>
      </c>
      <c r="O123" s="24"/>
      <c r="P123" s="24"/>
      <c r="Q123" s="30">
        <v>273</v>
      </c>
      <c r="R123" s="30">
        <v>66</v>
      </c>
      <c r="S123" s="30"/>
      <c r="T123" s="30"/>
      <c r="U123" s="85"/>
      <c r="V123" s="85"/>
      <c r="W123" s="85"/>
      <c r="X123" s="85"/>
      <c r="Y123" s="35"/>
      <c r="Z123" s="35"/>
      <c r="AA123" s="35"/>
      <c r="AB123" s="35"/>
      <c r="AC123" s="38"/>
      <c r="AD123" s="38">
        <v>144</v>
      </c>
      <c r="AE123" s="38"/>
      <c r="AF123" s="38"/>
      <c r="AG123" s="22"/>
      <c r="AH123" s="22"/>
      <c r="AI123" s="22"/>
      <c r="AJ123" s="22"/>
      <c r="AK123" s="43"/>
      <c r="AL123" s="43"/>
      <c r="AM123" s="43"/>
      <c r="AN123" s="43"/>
      <c r="AO123" s="44"/>
      <c r="AP123" s="44"/>
      <c r="AQ123" s="44"/>
      <c r="AR123" s="44"/>
      <c r="AS123" s="46"/>
      <c r="AT123" s="46"/>
      <c r="AU123" s="46"/>
      <c r="AV123" s="46"/>
      <c r="AW123" s="50"/>
      <c r="AX123" s="50"/>
      <c r="AY123" s="50"/>
      <c r="AZ123" s="50"/>
      <c r="BA123" s="54">
        <v>22</v>
      </c>
      <c r="BB123" s="54"/>
      <c r="BC123" s="54"/>
      <c r="BD123" s="64"/>
      <c r="BE123" s="64"/>
      <c r="BF123" s="64"/>
      <c r="BG123" s="57"/>
      <c r="BH123" s="57"/>
      <c r="BI123" s="57"/>
      <c r="BJ123" s="57"/>
      <c r="BK123" s="57"/>
      <c r="BL123" s="57"/>
      <c r="BM123" s="57"/>
      <c r="BN123" s="75"/>
      <c r="BO123" s="75"/>
      <c r="BP123" s="75"/>
      <c r="BQ123" s="75"/>
      <c r="BR123" s="78"/>
      <c r="BS123" s="78"/>
      <c r="BT123" s="78"/>
      <c r="BU123" s="61"/>
      <c r="BV123" s="61"/>
      <c r="BW123" s="61"/>
      <c r="BX123" s="61"/>
      <c r="BY123" s="71"/>
      <c r="BZ123" s="71"/>
      <c r="CA123" s="71"/>
      <c r="CB123" s="71"/>
      <c r="CC123" s="71"/>
      <c r="CD123" s="71"/>
      <c r="CE123" s="71"/>
      <c r="CF123" s="81"/>
      <c r="CG123" s="81"/>
      <c r="CH123" s="81"/>
      <c r="CI123" s="67"/>
      <c r="CJ123" s="67"/>
      <c r="CK123" s="67"/>
    </row>
    <row r="124" spans="1:89" s="9" customFormat="1" ht="20.25" customHeight="1" x14ac:dyDescent="0.2">
      <c r="A124" s="7" t="s">
        <v>609</v>
      </c>
      <c r="B124" s="10" t="s">
        <v>578</v>
      </c>
      <c r="C124" s="7" t="s">
        <v>673</v>
      </c>
      <c r="D124" s="7" t="s">
        <v>325</v>
      </c>
      <c r="E124" s="7" t="s">
        <v>23</v>
      </c>
      <c r="F124" s="7" t="s">
        <v>326</v>
      </c>
      <c r="G124" s="7" t="s">
        <v>788</v>
      </c>
      <c r="H124" s="7" t="s">
        <v>1145</v>
      </c>
      <c r="I124" s="7" t="s">
        <v>1146</v>
      </c>
      <c r="J124" s="7" t="s">
        <v>1375</v>
      </c>
      <c r="K124" s="7" t="s">
        <v>1371</v>
      </c>
      <c r="L124" s="7" t="s">
        <v>327</v>
      </c>
      <c r="M124" s="24"/>
      <c r="N124" s="24">
        <v>101</v>
      </c>
      <c r="O124" s="24"/>
      <c r="P124" s="24"/>
      <c r="Q124" s="30">
        <v>134</v>
      </c>
      <c r="R124" s="30"/>
      <c r="S124" s="30"/>
      <c r="T124" s="30"/>
      <c r="U124" s="85"/>
      <c r="V124" s="85"/>
      <c r="W124" s="85"/>
      <c r="X124" s="85"/>
      <c r="Y124" s="35"/>
      <c r="Z124" s="35"/>
      <c r="AA124" s="35"/>
      <c r="AB124" s="35"/>
      <c r="AC124" s="38"/>
      <c r="AD124" s="38"/>
      <c r="AE124" s="38"/>
      <c r="AF124" s="38"/>
      <c r="AG124" s="22"/>
      <c r="AH124" s="22"/>
      <c r="AI124" s="22"/>
      <c r="AJ124" s="22"/>
      <c r="AK124" s="43"/>
      <c r="AL124" s="43"/>
      <c r="AM124" s="43"/>
      <c r="AN124" s="43"/>
      <c r="AO124" s="44"/>
      <c r="AP124" s="44"/>
      <c r="AQ124" s="44"/>
      <c r="AR124" s="44"/>
      <c r="AS124" s="46"/>
      <c r="AT124" s="46"/>
      <c r="AU124" s="46"/>
      <c r="AV124" s="46"/>
      <c r="AW124" s="50"/>
      <c r="AX124" s="50">
        <v>1</v>
      </c>
      <c r="AY124" s="50"/>
      <c r="AZ124" s="50"/>
      <c r="BA124" s="54"/>
      <c r="BB124" s="54"/>
      <c r="BC124" s="54"/>
      <c r="BD124" s="64"/>
      <c r="BE124" s="64"/>
      <c r="BF124" s="64"/>
      <c r="BG124" s="57"/>
      <c r="BH124" s="57"/>
      <c r="BI124" s="57"/>
      <c r="BJ124" s="57"/>
      <c r="BK124" s="57"/>
      <c r="BL124" s="57"/>
      <c r="BM124" s="57"/>
      <c r="BN124" s="75"/>
      <c r="BO124" s="75"/>
      <c r="BP124" s="75"/>
      <c r="BQ124" s="75"/>
      <c r="BR124" s="78"/>
      <c r="BS124" s="78"/>
      <c r="BT124" s="78"/>
      <c r="BU124" s="61"/>
      <c r="BV124" s="61"/>
      <c r="BW124" s="61"/>
      <c r="BX124" s="61"/>
      <c r="BY124" s="71"/>
      <c r="BZ124" s="71"/>
      <c r="CA124" s="71"/>
      <c r="CB124" s="71"/>
      <c r="CC124" s="71"/>
      <c r="CD124" s="71"/>
      <c r="CE124" s="71"/>
      <c r="CF124" s="81"/>
      <c r="CG124" s="81"/>
      <c r="CH124" s="81"/>
      <c r="CI124" s="67"/>
      <c r="CJ124" s="67"/>
      <c r="CK124" s="67"/>
    </row>
    <row r="125" spans="1:89" s="9" customFormat="1" ht="20.25" customHeight="1" x14ac:dyDescent="0.2">
      <c r="A125" s="7" t="s">
        <v>609</v>
      </c>
      <c r="B125" s="10" t="s">
        <v>302</v>
      </c>
      <c r="C125" s="7" t="s">
        <v>673</v>
      </c>
      <c r="D125" s="7" t="s">
        <v>328</v>
      </c>
      <c r="E125" s="7" t="s">
        <v>23</v>
      </c>
      <c r="F125" s="7" t="s">
        <v>329</v>
      </c>
      <c r="G125" s="7" t="s">
        <v>789</v>
      </c>
      <c r="H125" s="7" t="s">
        <v>1147</v>
      </c>
      <c r="I125" s="7" t="s">
        <v>1148</v>
      </c>
      <c r="J125" s="7" t="s">
        <v>1375</v>
      </c>
      <c r="K125" s="7" t="s">
        <v>1371</v>
      </c>
      <c r="L125" s="7" t="s">
        <v>308</v>
      </c>
      <c r="M125" s="24"/>
      <c r="N125" s="24">
        <v>41</v>
      </c>
      <c r="O125" s="24"/>
      <c r="P125" s="24"/>
      <c r="Q125" s="30">
        <v>364</v>
      </c>
      <c r="R125" s="30"/>
      <c r="S125" s="30"/>
      <c r="T125" s="30"/>
      <c r="U125" s="85"/>
      <c r="V125" s="85"/>
      <c r="W125" s="85"/>
      <c r="X125" s="85"/>
      <c r="Y125" s="35"/>
      <c r="Z125" s="35"/>
      <c r="AA125" s="35"/>
      <c r="AB125" s="35"/>
      <c r="AC125" s="38"/>
      <c r="AD125" s="38">
        <v>233</v>
      </c>
      <c r="AE125" s="38"/>
      <c r="AF125" s="38"/>
      <c r="AG125" s="22"/>
      <c r="AH125" s="22"/>
      <c r="AI125" s="22"/>
      <c r="AJ125" s="22"/>
      <c r="AK125" s="43"/>
      <c r="AL125" s="43"/>
      <c r="AM125" s="43"/>
      <c r="AN125" s="43"/>
      <c r="AO125" s="44"/>
      <c r="AP125" s="44"/>
      <c r="AQ125" s="44"/>
      <c r="AR125" s="44"/>
      <c r="AS125" s="46"/>
      <c r="AT125" s="46"/>
      <c r="AU125" s="46"/>
      <c r="AV125" s="46"/>
      <c r="AW125" s="50"/>
      <c r="AX125" s="50"/>
      <c r="AY125" s="50"/>
      <c r="AZ125" s="50"/>
      <c r="BA125" s="54"/>
      <c r="BB125" s="54"/>
      <c r="BC125" s="54"/>
      <c r="BD125" s="64"/>
      <c r="BE125" s="64"/>
      <c r="BF125" s="64"/>
      <c r="BG125" s="57"/>
      <c r="BH125" s="57"/>
      <c r="BI125" s="57"/>
      <c r="BJ125" s="57"/>
      <c r="BK125" s="57"/>
      <c r="BL125" s="57"/>
      <c r="BM125" s="57"/>
      <c r="BN125" s="75"/>
      <c r="BO125" s="75"/>
      <c r="BP125" s="75"/>
      <c r="BQ125" s="75"/>
      <c r="BR125" s="78"/>
      <c r="BS125" s="78"/>
      <c r="BT125" s="78"/>
      <c r="BU125" s="61"/>
      <c r="BV125" s="61"/>
      <c r="BW125" s="61"/>
      <c r="BX125" s="61"/>
      <c r="BY125" s="71"/>
      <c r="BZ125" s="71"/>
      <c r="CA125" s="71"/>
      <c r="CB125" s="71"/>
      <c r="CC125" s="71"/>
      <c r="CD125" s="71"/>
      <c r="CE125" s="71"/>
      <c r="CF125" s="81"/>
      <c r="CG125" s="81"/>
      <c r="CH125" s="81"/>
      <c r="CI125" s="67"/>
      <c r="CJ125" s="67"/>
      <c r="CK125" s="67"/>
    </row>
    <row r="126" spans="1:89" s="9" customFormat="1" ht="20.25" customHeight="1" x14ac:dyDescent="0.2">
      <c r="A126" s="7" t="s">
        <v>609</v>
      </c>
      <c r="B126" s="10" t="s">
        <v>578</v>
      </c>
      <c r="C126" s="7" t="s">
        <v>673</v>
      </c>
      <c r="D126" s="7" t="s">
        <v>333</v>
      </c>
      <c r="E126" s="7" t="s">
        <v>23</v>
      </c>
      <c r="F126" s="7" t="s">
        <v>334</v>
      </c>
      <c r="G126" s="7" t="s">
        <v>790</v>
      </c>
      <c r="H126" s="7" t="s">
        <v>1149</v>
      </c>
      <c r="I126" s="7" t="s">
        <v>1150</v>
      </c>
      <c r="J126" s="7" t="s">
        <v>1375</v>
      </c>
      <c r="K126" s="7" t="s">
        <v>1371</v>
      </c>
      <c r="L126" s="7" t="s">
        <v>273</v>
      </c>
      <c r="M126" s="24"/>
      <c r="N126" s="24">
        <v>69</v>
      </c>
      <c r="O126" s="24"/>
      <c r="P126" s="24"/>
      <c r="Q126" s="30">
        <v>437</v>
      </c>
      <c r="R126" s="30"/>
      <c r="S126" s="30"/>
      <c r="T126" s="30"/>
      <c r="U126" s="85"/>
      <c r="V126" s="85"/>
      <c r="W126" s="85"/>
      <c r="X126" s="85"/>
      <c r="Y126" s="35"/>
      <c r="Z126" s="35"/>
      <c r="AA126" s="35"/>
      <c r="AB126" s="35"/>
      <c r="AC126" s="38"/>
      <c r="AD126" s="38">
        <v>196</v>
      </c>
      <c r="AE126" s="38"/>
      <c r="AF126" s="38"/>
      <c r="AG126" s="22"/>
      <c r="AH126" s="22">
        <v>52</v>
      </c>
      <c r="AI126" s="22"/>
      <c r="AJ126" s="22"/>
      <c r="AK126" s="43"/>
      <c r="AL126" s="43"/>
      <c r="AM126" s="43"/>
      <c r="AN126" s="43"/>
      <c r="AO126" s="44"/>
      <c r="AP126" s="44"/>
      <c r="AQ126" s="44"/>
      <c r="AR126" s="44"/>
      <c r="AS126" s="46"/>
      <c r="AT126" s="46"/>
      <c r="AU126" s="46"/>
      <c r="AV126" s="46"/>
      <c r="AW126" s="50"/>
      <c r="AX126" s="50"/>
      <c r="AY126" s="50"/>
      <c r="AZ126" s="50"/>
      <c r="BA126" s="54"/>
      <c r="BB126" s="54"/>
      <c r="BC126" s="54"/>
      <c r="BD126" s="64"/>
      <c r="BE126" s="64"/>
      <c r="BF126" s="64"/>
      <c r="BG126" s="57"/>
      <c r="BH126" s="57"/>
      <c r="BI126" s="57"/>
      <c r="BJ126" s="57"/>
      <c r="BK126" s="57"/>
      <c r="BL126" s="57"/>
      <c r="BM126" s="57"/>
      <c r="BN126" s="75"/>
      <c r="BO126" s="75"/>
      <c r="BP126" s="75"/>
      <c r="BQ126" s="75"/>
      <c r="BR126" s="78"/>
      <c r="BS126" s="78"/>
      <c r="BT126" s="78"/>
      <c r="BU126" s="61"/>
      <c r="BV126" s="61"/>
      <c r="BW126" s="61"/>
      <c r="BX126" s="61"/>
      <c r="BY126" s="71"/>
      <c r="BZ126" s="71"/>
      <c r="CA126" s="71"/>
      <c r="CB126" s="71"/>
      <c r="CC126" s="71"/>
      <c r="CD126" s="71"/>
      <c r="CE126" s="71"/>
      <c r="CF126" s="81"/>
      <c r="CG126" s="81"/>
      <c r="CH126" s="81"/>
      <c r="CI126" s="67"/>
      <c r="CJ126" s="67"/>
      <c r="CK126" s="67"/>
    </row>
    <row r="127" spans="1:89" s="9" customFormat="1" ht="20.25" customHeight="1" x14ac:dyDescent="0.2">
      <c r="A127" s="7" t="s">
        <v>609</v>
      </c>
      <c r="B127" s="10" t="s">
        <v>578</v>
      </c>
      <c r="C127" s="7" t="s">
        <v>673</v>
      </c>
      <c r="D127" s="7" t="s">
        <v>335</v>
      </c>
      <c r="E127" s="7" t="s">
        <v>23</v>
      </c>
      <c r="F127" s="7" t="s">
        <v>336</v>
      </c>
      <c r="G127" s="7" t="s">
        <v>791</v>
      </c>
      <c r="H127" s="7" t="s">
        <v>1151</v>
      </c>
      <c r="I127" s="7" t="s">
        <v>1152</v>
      </c>
      <c r="J127" s="7" t="s">
        <v>1375</v>
      </c>
      <c r="K127" s="7" t="s">
        <v>1371</v>
      </c>
      <c r="L127" s="7" t="s">
        <v>273</v>
      </c>
      <c r="M127" s="24"/>
      <c r="N127" s="24">
        <v>40</v>
      </c>
      <c r="O127" s="24"/>
      <c r="P127" s="24"/>
      <c r="Q127" s="30">
        <v>387</v>
      </c>
      <c r="R127" s="30"/>
      <c r="S127" s="30"/>
      <c r="T127" s="30"/>
      <c r="U127" s="85"/>
      <c r="V127" s="85"/>
      <c r="W127" s="85"/>
      <c r="X127" s="85"/>
      <c r="Y127" s="35"/>
      <c r="Z127" s="35"/>
      <c r="AA127" s="35"/>
      <c r="AB127" s="35"/>
      <c r="AC127" s="38"/>
      <c r="AD127" s="38">
        <v>166</v>
      </c>
      <c r="AE127" s="38"/>
      <c r="AF127" s="38"/>
      <c r="AG127" s="22"/>
      <c r="AH127" s="22">
        <v>78</v>
      </c>
      <c r="AI127" s="22"/>
      <c r="AJ127" s="22"/>
      <c r="AK127" s="43"/>
      <c r="AL127" s="43"/>
      <c r="AM127" s="43"/>
      <c r="AN127" s="43"/>
      <c r="AO127" s="44"/>
      <c r="AP127" s="44"/>
      <c r="AQ127" s="44"/>
      <c r="AR127" s="44"/>
      <c r="AS127" s="46"/>
      <c r="AT127" s="46"/>
      <c r="AU127" s="46"/>
      <c r="AV127" s="46"/>
      <c r="AW127" s="50"/>
      <c r="AX127" s="50"/>
      <c r="AY127" s="50"/>
      <c r="AZ127" s="50"/>
      <c r="BA127" s="54"/>
      <c r="BB127" s="54"/>
      <c r="BC127" s="54"/>
      <c r="BD127" s="64"/>
      <c r="BE127" s="64"/>
      <c r="BF127" s="64"/>
      <c r="BG127" s="57"/>
      <c r="BH127" s="57"/>
      <c r="BI127" s="57"/>
      <c r="BJ127" s="57"/>
      <c r="BK127" s="57"/>
      <c r="BL127" s="57"/>
      <c r="BM127" s="57"/>
      <c r="BN127" s="75"/>
      <c r="BO127" s="75"/>
      <c r="BP127" s="75"/>
      <c r="BQ127" s="75"/>
      <c r="BR127" s="78"/>
      <c r="BS127" s="78"/>
      <c r="BT127" s="78"/>
      <c r="BU127" s="61"/>
      <c r="BV127" s="61"/>
      <c r="BW127" s="61"/>
      <c r="BX127" s="61"/>
      <c r="BY127" s="71"/>
      <c r="BZ127" s="71"/>
      <c r="CA127" s="71"/>
      <c r="CB127" s="71"/>
      <c r="CC127" s="71"/>
      <c r="CD127" s="71"/>
      <c r="CE127" s="71"/>
      <c r="CF127" s="81"/>
      <c r="CG127" s="81"/>
      <c r="CH127" s="81"/>
      <c r="CI127" s="67"/>
      <c r="CJ127" s="67"/>
      <c r="CK127" s="67"/>
    </row>
    <row r="128" spans="1:89" s="9" customFormat="1" ht="20.25" customHeight="1" x14ac:dyDescent="0.2">
      <c r="A128" s="7" t="s">
        <v>609</v>
      </c>
      <c r="B128" s="10" t="s">
        <v>578</v>
      </c>
      <c r="C128" s="7" t="s">
        <v>673</v>
      </c>
      <c r="D128" s="7" t="s">
        <v>337</v>
      </c>
      <c r="E128" s="7" t="s">
        <v>23</v>
      </c>
      <c r="F128" s="7" t="s">
        <v>338</v>
      </c>
      <c r="G128" s="7" t="s">
        <v>792</v>
      </c>
      <c r="H128" s="7" t="s">
        <v>1153</v>
      </c>
      <c r="I128" s="7" t="s">
        <v>1154</v>
      </c>
      <c r="J128" s="7" t="s">
        <v>1375</v>
      </c>
      <c r="K128" s="7" t="s">
        <v>1371</v>
      </c>
      <c r="L128" s="7" t="s">
        <v>339</v>
      </c>
      <c r="M128" s="24"/>
      <c r="N128" s="24">
        <v>181</v>
      </c>
      <c r="O128" s="24"/>
      <c r="P128" s="24"/>
      <c r="Q128" s="30">
        <v>241</v>
      </c>
      <c r="R128" s="30"/>
      <c r="S128" s="30"/>
      <c r="T128" s="30"/>
      <c r="U128" s="85"/>
      <c r="V128" s="85"/>
      <c r="W128" s="85"/>
      <c r="X128" s="85"/>
      <c r="Y128" s="35"/>
      <c r="Z128" s="35"/>
      <c r="AA128" s="35"/>
      <c r="AB128" s="35"/>
      <c r="AC128" s="38"/>
      <c r="AD128" s="38"/>
      <c r="AE128" s="38"/>
      <c r="AF128" s="38"/>
      <c r="AG128" s="22"/>
      <c r="AH128" s="22"/>
      <c r="AI128" s="22"/>
      <c r="AJ128" s="22"/>
      <c r="AK128" s="43"/>
      <c r="AL128" s="43"/>
      <c r="AM128" s="43"/>
      <c r="AN128" s="43"/>
      <c r="AO128" s="44"/>
      <c r="AP128" s="44"/>
      <c r="AQ128" s="44"/>
      <c r="AR128" s="44"/>
      <c r="AS128" s="46"/>
      <c r="AT128" s="46"/>
      <c r="AU128" s="46"/>
      <c r="AV128" s="46"/>
      <c r="AW128" s="50"/>
      <c r="AX128" s="50"/>
      <c r="AY128" s="50"/>
      <c r="AZ128" s="50"/>
      <c r="BA128" s="54"/>
      <c r="BB128" s="54"/>
      <c r="BC128" s="54"/>
      <c r="BD128" s="64"/>
      <c r="BE128" s="64"/>
      <c r="BF128" s="64"/>
      <c r="BG128" s="57"/>
      <c r="BH128" s="57"/>
      <c r="BI128" s="57"/>
      <c r="BJ128" s="57"/>
      <c r="BK128" s="57"/>
      <c r="BL128" s="57"/>
      <c r="BM128" s="57"/>
      <c r="BN128" s="75"/>
      <c r="BO128" s="75"/>
      <c r="BP128" s="75"/>
      <c r="BQ128" s="75"/>
      <c r="BR128" s="78"/>
      <c r="BS128" s="78"/>
      <c r="BT128" s="78"/>
      <c r="BU128" s="61"/>
      <c r="BV128" s="61"/>
      <c r="BW128" s="61"/>
      <c r="BX128" s="61"/>
      <c r="BY128" s="71"/>
      <c r="BZ128" s="71"/>
      <c r="CA128" s="71"/>
      <c r="CB128" s="71"/>
      <c r="CC128" s="71"/>
      <c r="CD128" s="71"/>
      <c r="CE128" s="71"/>
      <c r="CF128" s="81"/>
      <c r="CG128" s="81"/>
      <c r="CH128" s="81"/>
      <c r="CI128" s="67"/>
      <c r="CJ128" s="67"/>
      <c r="CK128" s="67"/>
    </row>
    <row r="129" spans="1:89" s="9" customFormat="1" ht="20.25" customHeight="1" x14ac:dyDescent="0.2">
      <c r="A129" s="7" t="s">
        <v>609</v>
      </c>
      <c r="B129" s="10" t="s">
        <v>578</v>
      </c>
      <c r="C129" s="7" t="s">
        <v>673</v>
      </c>
      <c r="D129" s="7" t="s">
        <v>342</v>
      </c>
      <c r="E129" s="7" t="s">
        <v>23</v>
      </c>
      <c r="F129" s="7" t="s">
        <v>596</v>
      </c>
      <c r="G129" s="7" t="s">
        <v>793</v>
      </c>
      <c r="H129" s="7" t="s">
        <v>1155</v>
      </c>
      <c r="I129" s="7" t="s">
        <v>1156</v>
      </c>
      <c r="J129" s="7" t="s">
        <v>1375</v>
      </c>
      <c r="K129" s="7" t="s">
        <v>1371</v>
      </c>
      <c r="L129" s="7" t="s">
        <v>608</v>
      </c>
      <c r="M129" s="24"/>
      <c r="N129" s="24">
        <v>89</v>
      </c>
      <c r="O129" s="24"/>
      <c r="P129" s="24"/>
      <c r="Q129" s="30">
        <v>121</v>
      </c>
      <c r="R129" s="30"/>
      <c r="S129" s="30"/>
      <c r="T129" s="30"/>
      <c r="U129" s="85"/>
      <c r="V129" s="85"/>
      <c r="W129" s="85"/>
      <c r="X129" s="85"/>
      <c r="Y129" s="35"/>
      <c r="Z129" s="35"/>
      <c r="AA129" s="35"/>
      <c r="AB129" s="35"/>
      <c r="AC129" s="38"/>
      <c r="AD129" s="38"/>
      <c r="AE129" s="38"/>
      <c r="AF129" s="38"/>
      <c r="AG129" s="22"/>
      <c r="AH129" s="22"/>
      <c r="AI129" s="22"/>
      <c r="AJ129" s="22"/>
      <c r="AK129" s="43"/>
      <c r="AL129" s="43"/>
      <c r="AM129" s="43"/>
      <c r="AN129" s="43"/>
      <c r="AO129" s="44"/>
      <c r="AP129" s="44"/>
      <c r="AQ129" s="44"/>
      <c r="AR129" s="44"/>
      <c r="AS129" s="46"/>
      <c r="AT129" s="46"/>
      <c r="AU129" s="46"/>
      <c r="AV129" s="46"/>
      <c r="AW129" s="50"/>
      <c r="AX129" s="50">
        <v>1</v>
      </c>
      <c r="AY129" s="50"/>
      <c r="AZ129" s="50"/>
      <c r="BA129" s="54"/>
      <c r="BB129" s="54"/>
      <c r="BC129" s="54"/>
      <c r="BD129" s="64"/>
      <c r="BE129" s="64"/>
      <c r="BF129" s="64"/>
      <c r="BG129" s="57"/>
      <c r="BH129" s="57"/>
      <c r="BI129" s="57"/>
      <c r="BJ129" s="57"/>
      <c r="BK129" s="57"/>
      <c r="BL129" s="57"/>
      <c r="BM129" s="57"/>
      <c r="BN129" s="75"/>
      <c r="BO129" s="75"/>
      <c r="BP129" s="75"/>
      <c r="BQ129" s="75"/>
      <c r="BR129" s="78"/>
      <c r="BS129" s="78"/>
      <c r="BT129" s="78"/>
      <c r="BU129" s="61"/>
      <c r="BV129" s="61"/>
      <c r="BW129" s="61"/>
      <c r="BX129" s="61"/>
      <c r="BY129" s="71"/>
      <c r="BZ129" s="71"/>
      <c r="CA129" s="71"/>
      <c r="CB129" s="71"/>
      <c r="CC129" s="71"/>
      <c r="CD129" s="71"/>
      <c r="CE129" s="71"/>
      <c r="CF129" s="81"/>
      <c r="CG129" s="81"/>
      <c r="CH129" s="81"/>
      <c r="CI129" s="67"/>
      <c r="CJ129" s="67"/>
      <c r="CK129" s="67"/>
    </row>
    <row r="130" spans="1:89" s="9" customFormat="1" ht="20.25" customHeight="1" x14ac:dyDescent="0.2">
      <c r="A130" s="7" t="s">
        <v>609</v>
      </c>
      <c r="B130" s="10" t="s">
        <v>302</v>
      </c>
      <c r="C130" s="7" t="s">
        <v>673</v>
      </c>
      <c r="D130" s="7" t="s">
        <v>343</v>
      </c>
      <c r="E130" s="7" t="s">
        <v>23</v>
      </c>
      <c r="F130" s="7" t="s">
        <v>344</v>
      </c>
      <c r="G130" s="7" t="s">
        <v>794</v>
      </c>
      <c r="H130" s="7" t="s">
        <v>1157</v>
      </c>
      <c r="I130" s="7" t="s">
        <v>1158</v>
      </c>
      <c r="J130" s="7" t="s">
        <v>1375</v>
      </c>
      <c r="K130" s="7" t="s">
        <v>1371</v>
      </c>
      <c r="L130" s="7" t="s">
        <v>286</v>
      </c>
      <c r="M130" s="24">
        <v>26</v>
      </c>
      <c r="N130" s="24">
        <v>29</v>
      </c>
      <c r="O130" s="24"/>
      <c r="P130" s="24"/>
      <c r="Q130" s="30">
        <v>283</v>
      </c>
      <c r="R130" s="30">
        <v>26</v>
      </c>
      <c r="S130" s="30"/>
      <c r="T130" s="30"/>
      <c r="U130" s="85"/>
      <c r="V130" s="85"/>
      <c r="W130" s="85"/>
      <c r="X130" s="85"/>
      <c r="Y130" s="35"/>
      <c r="Z130" s="35"/>
      <c r="AA130" s="35"/>
      <c r="AB130" s="35"/>
      <c r="AC130" s="38"/>
      <c r="AD130" s="38">
        <v>176</v>
      </c>
      <c r="AE130" s="38"/>
      <c r="AF130" s="38"/>
      <c r="AG130" s="22"/>
      <c r="AH130" s="22"/>
      <c r="AI130" s="22"/>
      <c r="AJ130" s="22"/>
      <c r="AK130" s="43"/>
      <c r="AL130" s="43"/>
      <c r="AM130" s="43"/>
      <c r="AN130" s="43"/>
      <c r="AO130" s="44"/>
      <c r="AP130" s="44"/>
      <c r="AQ130" s="44"/>
      <c r="AR130" s="44"/>
      <c r="AS130" s="46"/>
      <c r="AT130" s="46"/>
      <c r="AU130" s="46"/>
      <c r="AV130" s="46"/>
      <c r="AW130" s="50"/>
      <c r="AX130" s="50"/>
      <c r="AY130" s="50"/>
      <c r="AZ130" s="50"/>
      <c r="BA130" s="54"/>
      <c r="BB130" s="54"/>
      <c r="BC130" s="54"/>
      <c r="BD130" s="64"/>
      <c r="BE130" s="64"/>
      <c r="BF130" s="64"/>
      <c r="BG130" s="57"/>
      <c r="BH130" s="57"/>
      <c r="BI130" s="57"/>
      <c r="BJ130" s="57"/>
      <c r="BK130" s="57"/>
      <c r="BL130" s="57"/>
      <c r="BM130" s="57"/>
      <c r="BN130" s="75"/>
      <c r="BO130" s="75"/>
      <c r="BP130" s="75"/>
      <c r="BQ130" s="75"/>
      <c r="BR130" s="78"/>
      <c r="BS130" s="78"/>
      <c r="BT130" s="78"/>
      <c r="BU130" s="61"/>
      <c r="BV130" s="61"/>
      <c r="BW130" s="61"/>
      <c r="BX130" s="61"/>
      <c r="BY130" s="71"/>
      <c r="BZ130" s="71"/>
      <c r="CA130" s="71"/>
      <c r="CB130" s="71"/>
      <c r="CC130" s="71"/>
      <c r="CD130" s="71"/>
      <c r="CE130" s="71"/>
      <c r="CF130" s="81"/>
      <c r="CG130" s="81"/>
      <c r="CH130" s="81"/>
      <c r="CI130" s="67"/>
      <c r="CJ130" s="67"/>
      <c r="CK130" s="67"/>
    </row>
    <row r="131" spans="1:89" s="9" customFormat="1" ht="20.25" customHeight="1" x14ac:dyDescent="0.2">
      <c r="A131" s="7" t="s">
        <v>609</v>
      </c>
      <c r="B131" s="10" t="s">
        <v>302</v>
      </c>
      <c r="C131" s="7" t="s">
        <v>673</v>
      </c>
      <c r="D131" s="7" t="s">
        <v>345</v>
      </c>
      <c r="E131" s="7" t="s">
        <v>23</v>
      </c>
      <c r="F131" s="7" t="s">
        <v>346</v>
      </c>
      <c r="G131" s="7" t="s">
        <v>795</v>
      </c>
      <c r="H131" s="7" t="s">
        <v>1159</v>
      </c>
      <c r="I131" s="7" t="s">
        <v>1160</v>
      </c>
      <c r="J131" s="7" t="s">
        <v>1375</v>
      </c>
      <c r="K131" s="7" t="s">
        <v>1371</v>
      </c>
      <c r="L131" s="7" t="s">
        <v>347</v>
      </c>
      <c r="M131" s="24">
        <v>20</v>
      </c>
      <c r="N131" s="24">
        <v>46</v>
      </c>
      <c r="O131" s="24"/>
      <c r="P131" s="24"/>
      <c r="Q131" s="30">
        <v>296</v>
      </c>
      <c r="R131" s="30">
        <v>20</v>
      </c>
      <c r="S131" s="30"/>
      <c r="T131" s="30"/>
      <c r="U131" s="85"/>
      <c r="V131" s="85"/>
      <c r="W131" s="85"/>
      <c r="X131" s="85"/>
      <c r="Y131" s="35"/>
      <c r="Z131" s="35"/>
      <c r="AA131" s="35"/>
      <c r="AB131" s="35"/>
      <c r="AC131" s="38"/>
      <c r="AD131" s="38">
        <v>191</v>
      </c>
      <c r="AE131" s="38"/>
      <c r="AF131" s="38"/>
      <c r="AG131" s="22"/>
      <c r="AH131" s="22"/>
      <c r="AI131" s="22"/>
      <c r="AJ131" s="22"/>
      <c r="AK131" s="43"/>
      <c r="AL131" s="43"/>
      <c r="AM131" s="43"/>
      <c r="AN131" s="43"/>
      <c r="AO131" s="44"/>
      <c r="AP131" s="44"/>
      <c r="AQ131" s="44"/>
      <c r="AR131" s="44"/>
      <c r="AS131" s="46"/>
      <c r="AT131" s="46"/>
      <c r="AU131" s="46"/>
      <c r="AV131" s="46"/>
      <c r="AW131" s="50"/>
      <c r="AX131" s="50"/>
      <c r="AY131" s="50"/>
      <c r="AZ131" s="50"/>
      <c r="BA131" s="54">
        <v>20</v>
      </c>
      <c r="BB131" s="54"/>
      <c r="BC131" s="54"/>
      <c r="BD131" s="64"/>
      <c r="BE131" s="64"/>
      <c r="BF131" s="64"/>
      <c r="BG131" s="57"/>
      <c r="BH131" s="57"/>
      <c r="BI131" s="57"/>
      <c r="BJ131" s="57"/>
      <c r="BK131" s="57"/>
      <c r="BL131" s="57"/>
      <c r="BM131" s="57"/>
      <c r="BN131" s="75"/>
      <c r="BO131" s="75"/>
      <c r="BP131" s="75"/>
      <c r="BQ131" s="75"/>
      <c r="BR131" s="78"/>
      <c r="BS131" s="78"/>
      <c r="BT131" s="78"/>
      <c r="BU131" s="61"/>
      <c r="BV131" s="61"/>
      <c r="BW131" s="61"/>
      <c r="BX131" s="61"/>
      <c r="BY131" s="71"/>
      <c r="BZ131" s="71"/>
      <c r="CA131" s="71"/>
      <c r="CB131" s="71"/>
      <c r="CC131" s="71"/>
      <c r="CD131" s="71"/>
      <c r="CE131" s="71"/>
      <c r="CF131" s="81"/>
      <c r="CG131" s="81"/>
      <c r="CH131" s="81"/>
      <c r="CI131" s="67"/>
      <c r="CJ131" s="67"/>
      <c r="CK131" s="67"/>
    </row>
    <row r="132" spans="1:89" s="9" customFormat="1" ht="20.25" customHeight="1" x14ac:dyDescent="0.2">
      <c r="A132" s="7" t="s">
        <v>11</v>
      </c>
      <c r="B132" s="10" t="s">
        <v>576</v>
      </c>
      <c r="C132" s="7" t="s">
        <v>674</v>
      </c>
      <c r="D132" s="7" t="s">
        <v>81</v>
      </c>
      <c r="E132" s="7" t="s">
        <v>23</v>
      </c>
      <c r="F132" s="7" t="s">
        <v>83</v>
      </c>
      <c r="G132" s="7" t="s">
        <v>796</v>
      </c>
      <c r="H132" s="7" t="s">
        <v>1161</v>
      </c>
      <c r="I132" s="7" t="s">
        <v>1162</v>
      </c>
      <c r="J132" s="7" t="s">
        <v>1375</v>
      </c>
      <c r="K132" s="7" t="s">
        <v>1371</v>
      </c>
      <c r="L132" s="7" t="s">
        <v>15</v>
      </c>
      <c r="M132" s="24">
        <v>126</v>
      </c>
      <c r="N132" s="24"/>
      <c r="O132" s="24"/>
      <c r="P132" s="24"/>
      <c r="Q132" s="30">
        <v>571</v>
      </c>
      <c r="R132" s="30">
        <v>126</v>
      </c>
      <c r="S132" s="30"/>
      <c r="T132" s="30"/>
      <c r="U132" s="85"/>
      <c r="V132" s="85"/>
      <c r="W132" s="85"/>
      <c r="X132" s="85"/>
      <c r="Y132" s="35"/>
      <c r="Z132" s="35"/>
      <c r="AA132" s="35"/>
      <c r="AB132" s="35"/>
      <c r="AC132" s="38"/>
      <c r="AD132" s="38">
        <v>377</v>
      </c>
      <c r="AE132" s="38"/>
      <c r="AF132" s="38"/>
      <c r="AG132" s="22"/>
      <c r="AH132" s="22">
        <v>53</v>
      </c>
      <c r="AI132" s="22"/>
      <c r="AJ132" s="22"/>
      <c r="AK132" s="43"/>
      <c r="AL132" s="43"/>
      <c r="AM132" s="43"/>
      <c r="AN132" s="43"/>
      <c r="AO132" s="44"/>
      <c r="AP132" s="44"/>
      <c r="AQ132" s="44"/>
      <c r="AR132" s="44"/>
      <c r="AS132" s="46"/>
      <c r="AT132" s="46"/>
      <c r="AU132" s="46"/>
      <c r="AV132" s="46"/>
      <c r="AW132" s="50"/>
      <c r="AX132" s="50"/>
      <c r="AY132" s="50"/>
      <c r="AZ132" s="50"/>
      <c r="BA132" s="54">
        <v>39</v>
      </c>
      <c r="BB132" s="54"/>
      <c r="BC132" s="54"/>
      <c r="BD132" s="64"/>
      <c r="BE132" s="64"/>
      <c r="BF132" s="64"/>
      <c r="BG132" s="57"/>
      <c r="BH132" s="57"/>
      <c r="BI132" s="57"/>
      <c r="BJ132" s="57"/>
      <c r="BK132" s="57"/>
      <c r="BL132" s="57"/>
      <c r="BM132" s="57"/>
      <c r="BN132" s="75"/>
      <c r="BO132" s="75"/>
      <c r="BP132" s="75"/>
      <c r="BQ132" s="75"/>
      <c r="BR132" s="78"/>
      <c r="BS132" s="78"/>
      <c r="BT132" s="78"/>
      <c r="BU132" s="61"/>
      <c r="BV132" s="61"/>
      <c r="BW132" s="61"/>
      <c r="BX132" s="61"/>
      <c r="BY132" s="71"/>
      <c r="BZ132" s="71"/>
      <c r="CA132" s="71"/>
      <c r="CB132" s="71"/>
      <c r="CC132" s="71"/>
      <c r="CD132" s="71"/>
      <c r="CE132" s="71"/>
      <c r="CF132" s="81"/>
      <c r="CG132" s="81"/>
      <c r="CH132" s="81"/>
      <c r="CI132" s="67"/>
      <c r="CJ132" s="67"/>
      <c r="CK132" s="67"/>
    </row>
    <row r="133" spans="1:89" s="9" customFormat="1" ht="20.25" customHeight="1" x14ac:dyDescent="0.2">
      <c r="A133" s="7" t="s">
        <v>11</v>
      </c>
      <c r="B133" s="10" t="s">
        <v>577</v>
      </c>
      <c r="C133" s="7" t="s">
        <v>674</v>
      </c>
      <c r="D133" s="7" t="s">
        <v>84</v>
      </c>
      <c r="E133" s="7" t="s">
        <v>23</v>
      </c>
      <c r="F133" s="7" t="s">
        <v>85</v>
      </c>
      <c r="G133" s="7" t="s">
        <v>797</v>
      </c>
      <c r="H133" s="7" t="s">
        <v>1163</v>
      </c>
      <c r="I133" s="7" t="s">
        <v>1164</v>
      </c>
      <c r="J133" s="7" t="s">
        <v>1375</v>
      </c>
      <c r="K133" s="7" t="s">
        <v>1371</v>
      </c>
      <c r="L133" s="7" t="s">
        <v>48</v>
      </c>
      <c r="M133" s="24"/>
      <c r="N133" s="24">
        <v>29</v>
      </c>
      <c r="O133" s="24"/>
      <c r="P133" s="24"/>
      <c r="Q133" s="30">
        <v>196</v>
      </c>
      <c r="R133" s="30"/>
      <c r="S133" s="30"/>
      <c r="T133" s="30"/>
      <c r="U133" s="85"/>
      <c r="V133" s="85"/>
      <c r="W133" s="85"/>
      <c r="X133" s="85"/>
      <c r="Y133" s="35"/>
      <c r="Z133" s="35"/>
      <c r="AA133" s="35"/>
      <c r="AB133" s="35"/>
      <c r="AC133" s="38"/>
      <c r="AD133" s="38">
        <v>113</v>
      </c>
      <c r="AE133" s="38"/>
      <c r="AF133" s="38"/>
      <c r="AG133" s="22"/>
      <c r="AH133" s="22"/>
      <c r="AI133" s="22"/>
      <c r="AJ133" s="22"/>
      <c r="AK133" s="43"/>
      <c r="AL133" s="43"/>
      <c r="AM133" s="43"/>
      <c r="AN133" s="43"/>
      <c r="AO133" s="44"/>
      <c r="AP133" s="44"/>
      <c r="AQ133" s="44"/>
      <c r="AR133" s="44"/>
      <c r="AS133" s="46"/>
      <c r="AT133" s="46"/>
      <c r="AU133" s="46"/>
      <c r="AV133" s="46"/>
      <c r="AW133" s="50"/>
      <c r="AX133" s="50"/>
      <c r="AY133" s="50"/>
      <c r="AZ133" s="50"/>
      <c r="BA133" s="54"/>
      <c r="BB133" s="54"/>
      <c r="BC133" s="54"/>
      <c r="BD133" s="64"/>
      <c r="BE133" s="64"/>
      <c r="BF133" s="64"/>
      <c r="BG133" s="57"/>
      <c r="BH133" s="57"/>
      <c r="BI133" s="57"/>
      <c r="BJ133" s="57"/>
      <c r="BK133" s="57"/>
      <c r="BL133" s="57"/>
      <c r="BM133" s="57"/>
      <c r="BN133" s="75"/>
      <c r="BO133" s="75"/>
      <c r="BP133" s="75"/>
      <c r="BQ133" s="75"/>
      <c r="BR133" s="78"/>
      <c r="BS133" s="78"/>
      <c r="BT133" s="78"/>
      <c r="BU133" s="61"/>
      <c r="BV133" s="61"/>
      <c r="BW133" s="61"/>
      <c r="BX133" s="61"/>
      <c r="BY133" s="71"/>
      <c r="BZ133" s="71"/>
      <c r="CA133" s="71"/>
      <c r="CB133" s="71"/>
      <c r="CC133" s="71"/>
      <c r="CD133" s="71"/>
      <c r="CE133" s="71"/>
      <c r="CF133" s="81"/>
      <c r="CG133" s="81"/>
      <c r="CH133" s="81"/>
      <c r="CI133" s="67"/>
      <c r="CJ133" s="67"/>
      <c r="CK133" s="67"/>
    </row>
    <row r="134" spans="1:89" s="9" customFormat="1" ht="20.25" customHeight="1" x14ac:dyDescent="0.2">
      <c r="A134" s="7" t="s">
        <v>11</v>
      </c>
      <c r="B134" s="10" t="s">
        <v>577</v>
      </c>
      <c r="C134" s="7" t="s">
        <v>674</v>
      </c>
      <c r="D134" s="7" t="s">
        <v>86</v>
      </c>
      <c r="E134" s="7" t="s">
        <v>23</v>
      </c>
      <c r="F134" s="7" t="s">
        <v>87</v>
      </c>
      <c r="G134" s="7" t="s">
        <v>798</v>
      </c>
      <c r="H134" s="7" t="s">
        <v>1165</v>
      </c>
      <c r="I134" s="7" t="s">
        <v>1166</v>
      </c>
      <c r="J134" s="7" t="s">
        <v>1375</v>
      </c>
      <c r="K134" s="7" t="s">
        <v>1371</v>
      </c>
      <c r="L134" s="7" t="s">
        <v>69</v>
      </c>
      <c r="M134" s="24"/>
      <c r="N134" s="24">
        <v>23</v>
      </c>
      <c r="O134" s="24"/>
      <c r="P134" s="24"/>
      <c r="Q134" s="30">
        <v>187</v>
      </c>
      <c r="R134" s="30"/>
      <c r="S134" s="30"/>
      <c r="T134" s="30"/>
      <c r="U134" s="85"/>
      <c r="V134" s="85"/>
      <c r="W134" s="85"/>
      <c r="X134" s="85"/>
      <c r="Y134" s="35"/>
      <c r="Z134" s="35"/>
      <c r="AA134" s="35"/>
      <c r="AB134" s="35"/>
      <c r="AC134" s="38"/>
      <c r="AD134" s="38">
        <v>113</v>
      </c>
      <c r="AE134" s="38"/>
      <c r="AF134" s="38"/>
      <c r="AG134" s="22"/>
      <c r="AH134" s="22"/>
      <c r="AI134" s="22"/>
      <c r="AJ134" s="22"/>
      <c r="AK134" s="43"/>
      <c r="AL134" s="43"/>
      <c r="AM134" s="43"/>
      <c r="AN134" s="43"/>
      <c r="AO134" s="44"/>
      <c r="AP134" s="44"/>
      <c r="AQ134" s="44"/>
      <c r="AR134" s="44"/>
      <c r="AS134" s="46"/>
      <c r="AT134" s="46"/>
      <c r="AU134" s="46"/>
      <c r="AV134" s="46"/>
      <c r="AW134" s="50"/>
      <c r="AX134" s="50"/>
      <c r="AY134" s="50"/>
      <c r="AZ134" s="50"/>
      <c r="BA134" s="54"/>
      <c r="BB134" s="54"/>
      <c r="BC134" s="54"/>
      <c r="BD134" s="64"/>
      <c r="BE134" s="64"/>
      <c r="BF134" s="64"/>
      <c r="BG134" s="57"/>
      <c r="BH134" s="57"/>
      <c r="BI134" s="57"/>
      <c r="BJ134" s="57"/>
      <c r="BK134" s="57"/>
      <c r="BL134" s="57"/>
      <c r="BM134" s="57"/>
      <c r="BN134" s="75"/>
      <c r="BO134" s="75"/>
      <c r="BP134" s="75"/>
      <c r="BQ134" s="75"/>
      <c r="BR134" s="78"/>
      <c r="BS134" s="78"/>
      <c r="BT134" s="78"/>
      <c r="BU134" s="61"/>
      <c r="BV134" s="61"/>
      <c r="BW134" s="61"/>
      <c r="BX134" s="61"/>
      <c r="BY134" s="71"/>
      <c r="BZ134" s="71"/>
      <c r="CA134" s="71"/>
      <c r="CB134" s="71"/>
      <c r="CC134" s="71"/>
      <c r="CD134" s="71"/>
      <c r="CE134" s="71"/>
      <c r="CF134" s="81"/>
      <c r="CG134" s="81"/>
      <c r="CH134" s="81"/>
      <c r="CI134" s="67"/>
      <c r="CJ134" s="67"/>
      <c r="CK134" s="67"/>
    </row>
    <row r="135" spans="1:89" s="9" customFormat="1" ht="20.25" customHeight="1" x14ac:dyDescent="0.2">
      <c r="A135" s="7" t="s">
        <v>11</v>
      </c>
      <c r="B135" s="10" t="s">
        <v>576</v>
      </c>
      <c r="C135" s="7" t="s">
        <v>674</v>
      </c>
      <c r="D135" s="7" t="s">
        <v>122</v>
      </c>
      <c r="E135" s="7" t="s">
        <v>23</v>
      </c>
      <c r="F135" s="7" t="s">
        <v>123</v>
      </c>
      <c r="G135" s="7" t="s">
        <v>799</v>
      </c>
      <c r="H135" s="7" t="s">
        <v>1167</v>
      </c>
      <c r="I135" s="7" t="s">
        <v>1168</v>
      </c>
      <c r="J135" s="7" t="s">
        <v>1375</v>
      </c>
      <c r="K135" s="7" t="s">
        <v>1371</v>
      </c>
      <c r="L135" s="7" t="s">
        <v>15</v>
      </c>
      <c r="M135" s="24"/>
      <c r="N135" s="24">
        <v>65</v>
      </c>
      <c r="O135" s="24"/>
      <c r="P135" s="24"/>
      <c r="Q135" s="30">
        <v>306</v>
      </c>
      <c r="R135" s="30"/>
      <c r="S135" s="30"/>
      <c r="T135" s="30"/>
      <c r="U135" s="85"/>
      <c r="V135" s="85"/>
      <c r="W135" s="85"/>
      <c r="X135" s="85"/>
      <c r="Y135" s="35"/>
      <c r="Z135" s="35"/>
      <c r="AA135" s="35"/>
      <c r="AB135" s="35"/>
      <c r="AC135" s="38"/>
      <c r="AD135" s="38">
        <v>148</v>
      </c>
      <c r="AE135" s="38"/>
      <c r="AF135" s="38"/>
      <c r="AG135" s="22"/>
      <c r="AH135" s="22"/>
      <c r="AI135" s="22"/>
      <c r="AJ135" s="22"/>
      <c r="AK135" s="43"/>
      <c r="AL135" s="43"/>
      <c r="AM135" s="43"/>
      <c r="AN135" s="43"/>
      <c r="AO135" s="44"/>
      <c r="AP135" s="44"/>
      <c r="AQ135" s="44"/>
      <c r="AR135" s="44"/>
      <c r="AS135" s="46"/>
      <c r="AT135" s="46"/>
      <c r="AU135" s="46"/>
      <c r="AV135" s="46"/>
      <c r="AW135" s="50"/>
      <c r="AX135" s="50"/>
      <c r="AY135" s="50"/>
      <c r="AZ135" s="50"/>
      <c r="BA135" s="54"/>
      <c r="BB135" s="54"/>
      <c r="BC135" s="54"/>
      <c r="BD135" s="64"/>
      <c r="BE135" s="64"/>
      <c r="BF135" s="64"/>
      <c r="BG135" s="57"/>
      <c r="BH135" s="57"/>
      <c r="BI135" s="57"/>
      <c r="BJ135" s="57"/>
      <c r="BK135" s="57"/>
      <c r="BL135" s="57"/>
      <c r="BM135" s="57"/>
      <c r="BN135" s="75"/>
      <c r="BO135" s="75"/>
      <c r="BP135" s="75"/>
      <c r="BQ135" s="75"/>
      <c r="BR135" s="78"/>
      <c r="BS135" s="78"/>
      <c r="BT135" s="78"/>
      <c r="BU135" s="61"/>
      <c r="BV135" s="61"/>
      <c r="BW135" s="61"/>
      <c r="BX135" s="61"/>
      <c r="BY135" s="71"/>
      <c r="BZ135" s="71"/>
      <c r="CA135" s="71"/>
      <c r="CB135" s="71"/>
      <c r="CC135" s="71"/>
      <c r="CD135" s="71"/>
      <c r="CE135" s="71"/>
      <c r="CF135" s="81"/>
      <c r="CG135" s="81"/>
      <c r="CH135" s="81"/>
      <c r="CI135" s="67"/>
      <c r="CJ135" s="67"/>
      <c r="CK135" s="67"/>
    </row>
    <row r="136" spans="1:89" s="9" customFormat="1" ht="20.25" customHeight="1" x14ac:dyDescent="0.2">
      <c r="A136" s="7" t="s">
        <v>11</v>
      </c>
      <c r="B136" s="10" t="s">
        <v>576</v>
      </c>
      <c r="C136" s="7" t="s">
        <v>674</v>
      </c>
      <c r="D136" s="7" t="s">
        <v>124</v>
      </c>
      <c r="E136" s="7" t="s">
        <v>23</v>
      </c>
      <c r="F136" s="7" t="s">
        <v>77</v>
      </c>
      <c r="G136" s="7" t="s">
        <v>800</v>
      </c>
      <c r="H136" s="7" t="s">
        <v>1169</v>
      </c>
      <c r="I136" s="7" t="s">
        <v>1170</v>
      </c>
      <c r="J136" s="7" t="s">
        <v>1375</v>
      </c>
      <c r="K136" s="7" t="s">
        <v>1371</v>
      </c>
      <c r="L136" s="7" t="s">
        <v>57</v>
      </c>
      <c r="M136" s="24">
        <v>26</v>
      </c>
      <c r="N136" s="24">
        <v>67</v>
      </c>
      <c r="O136" s="24"/>
      <c r="P136" s="24"/>
      <c r="Q136" s="30">
        <v>528</v>
      </c>
      <c r="R136" s="30">
        <v>26</v>
      </c>
      <c r="S136" s="30"/>
      <c r="T136" s="30"/>
      <c r="U136" s="85"/>
      <c r="V136" s="85"/>
      <c r="W136" s="85"/>
      <c r="X136" s="85"/>
      <c r="Y136" s="35"/>
      <c r="Z136" s="35"/>
      <c r="AA136" s="35"/>
      <c r="AB136" s="35"/>
      <c r="AC136" s="38"/>
      <c r="AD136" s="38">
        <v>274</v>
      </c>
      <c r="AE136" s="38"/>
      <c r="AF136" s="38"/>
      <c r="AG136" s="22"/>
      <c r="AH136" s="22">
        <v>78</v>
      </c>
      <c r="AI136" s="22"/>
      <c r="AJ136" s="22"/>
      <c r="AK136" s="43"/>
      <c r="AL136" s="43"/>
      <c r="AM136" s="43"/>
      <c r="AN136" s="43"/>
      <c r="AO136" s="44"/>
      <c r="AP136" s="44"/>
      <c r="AQ136" s="44"/>
      <c r="AR136" s="44"/>
      <c r="AS136" s="46"/>
      <c r="AT136" s="46"/>
      <c r="AU136" s="46"/>
      <c r="AV136" s="46"/>
      <c r="AW136" s="50"/>
      <c r="AX136" s="50"/>
      <c r="AY136" s="50"/>
      <c r="AZ136" s="50"/>
      <c r="BA136" s="54">
        <v>26</v>
      </c>
      <c r="BB136" s="54"/>
      <c r="BC136" s="54"/>
      <c r="BD136" s="64"/>
      <c r="BE136" s="64"/>
      <c r="BF136" s="64"/>
      <c r="BG136" s="57"/>
      <c r="BH136" s="57"/>
      <c r="BI136" s="57"/>
      <c r="BJ136" s="57"/>
      <c r="BK136" s="57"/>
      <c r="BL136" s="57"/>
      <c r="BM136" s="57"/>
      <c r="BN136" s="75"/>
      <c r="BO136" s="75"/>
      <c r="BP136" s="75"/>
      <c r="BQ136" s="75"/>
      <c r="BR136" s="78"/>
      <c r="BS136" s="78"/>
      <c r="BT136" s="78"/>
      <c r="BU136" s="61"/>
      <c r="BV136" s="61"/>
      <c r="BW136" s="61"/>
      <c r="BX136" s="61"/>
      <c r="BY136" s="71"/>
      <c r="BZ136" s="71"/>
      <c r="CA136" s="71"/>
      <c r="CB136" s="71"/>
      <c r="CC136" s="71"/>
      <c r="CD136" s="71"/>
      <c r="CE136" s="71"/>
      <c r="CF136" s="81"/>
      <c r="CG136" s="81"/>
      <c r="CH136" s="81"/>
      <c r="CI136" s="67"/>
      <c r="CJ136" s="67"/>
      <c r="CK136" s="67"/>
    </row>
    <row r="137" spans="1:89" s="9" customFormat="1" ht="20.25" customHeight="1" x14ac:dyDescent="0.2">
      <c r="A137" s="7" t="s">
        <v>149</v>
      </c>
      <c r="B137" s="10" t="s">
        <v>589</v>
      </c>
      <c r="C137" s="7" t="s">
        <v>674</v>
      </c>
      <c r="D137" s="7" t="s">
        <v>204</v>
      </c>
      <c r="E137" s="7" t="s">
        <v>23</v>
      </c>
      <c r="F137" s="7" t="s">
        <v>205</v>
      </c>
      <c r="G137" s="7" t="s">
        <v>801</v>
      </c>
      <c r="H137" s="7" t="s">
        <v>1171</v>
      </c>
      <c r="I137" s="7" t="s">
        <v>1172</v>
      </c>
      <c r="J137" s="7" t="s">
        <v>1375</v>
      </c>
      <c r="K137" s="7" t="s">
        <v>1371</v>
      </c>
      <c r="L137" s="7" t="s">
        <v>206</v>
      </c>
      <c r="M137" s="24"/>
      <c r="N137" s="24">
        <v>67</v>
      </c>
      <c r="O137" s="24"/>
      <c r="P137" s="24"/>
      <c r="Q137" s="30">
        <v>101</v>
      </c>
      <c r="R137" s="30"/>
      <c r="S137" s="30"/>
      <c r="T137" s="30"/>
      <c r="U137" s="85"/>
      <c r="V137" s="85"/>
      <c r="W137" s="85"/>
      <c r="X137" s="85"/>
      <c r="Y137" s="35"/>
      <c r="Z137" s="35"/>
      <c r="AA137" s="35"/>
      <c r="AB137" s="35"/>
      <c r="AC137" s="38"/>
      <c r="AD137" s="38"/>
      <c r="AE137" s="38"/>
      <c r="AF137" s="38"/>
      <c r="AG137" s="22"/>
      <c r="AH137" s="22"/>
      <c r="AI137" s="22"/>
      <c r="AJ137" s="22"/>
      <c r="AK137" s="43"/>
      <c r="AL137" s="43"/>
      <c r="AM137" s="43"/>
      <c r="AN137" s="43"/>
      <c r="AO137" s="44"/>
      <c r="AP137" s="44"/>
      <c r="AQ137" s="44"/>
      <c r="AR137" s="44"/>
      <c r="AS137" s="46"/>
      <c r="AT137" s="46"/>
      <c r="AU137" s="46"/>
      <c r="AV137" s="46"/>
      <c r="AW137" s="50"/>
      <c r="AX137" s="50">
        <v>2</v>
      </c>
      <c r="AY137" s="50"/>
      <c r="AZ137" s="50"/>
      <c r="BA137" s="54"/>
      <c r="BB137" s="54"/>
      <c r="BC137" s="54"/>
      <c r="BD137" s="64"/>
      <c r="BE137" s="64"/>
      <c r="BF137" s="64"/>
      <c r="BG137" s="57">
        <v>30</v>
      </c>
      <c r="BH137" s="57"/>
      <c r="BI137" s="57"/>
      <c r="BJ137" s="57"/>
      <c r="BK137" s="57"/>
      <c r="BL137" s="57"/>
      <c r="BM137" s="57"/>
      <c r="BN137" s="75"/>
      <c r="BO137" s="75"/>
      <c r="BP137" s="75"/>
      <c r="BQ137" s="75"/>
      <c r="BR137" s="78"/>
      <c r="BS137" s="78"/>
      <c r="BT137" s="78"/>
      <c r="BU137" s="61"/>
      <c r="BV137" s="61"/>
      <c r="BW137" s="61"/>
      <c r="BX137" s="61"/>
      <c r="BY137" s="71"/>
      <c r="BZ137" s="71"/>
      <c r="CA137" s="71"/>
      <c r="CB137" s="71"/>
      <c r="CC137" s="71"/>
      <c r="CD137" s="71"/>
      <c r="CE137" s="71"/>
      <c r="CF137" s="81"/>
      <c r="CG137" s="81"/>
      <c r="CH137" s="81"/>
      <c r="CI137" s="67"/>
      <c r="CJ137" s="67"/>
      <c r="CK137" s="67"/>
    </row>
    <row r="138" spans="1:89" s="9" customFormat="1" ht="20.25" customHeight="1" x14ac:dyDescent="0.2">
      <c r="A138" s="7" t="s">
        <v>149</v>
      </c>
      <c r="B138" s="10" t="s">
        <v>589</v>
      </c>
      <c r="C138" s="7" t="s">
        <v>674</v>
      </c>
      <c r="D138" s="7" t="s">
        <v>207</v>
      </c>
      <c r="E138" s="7" t="s">
        <v>23</v>
      </c>
      <c r="F138" s="7" t="s">
        <v>208</v>
      </c>
      <c r="G138" s="7" t="s">
        <v>802</v>
      </c>
      <c r="H138" s="7" t="s">
        <v>1173</v>
      </c>
      <c r="I138" s="7" t="s">
        <v>1174</v>
      </c>
      <c r="J138" s="7" t="s">
        <v>1375</v>
      </c>
      <c r="K138" s="7" t="s">
        <v>1371</v>
      </c>
      <c r="L138" s="7" t="s">
        <v>177</v>
      </c>
      <c r="M138" s="24"/>
      <c r="N138" s="24">
        <v>45</v>
      </c>
      <c r="O138" s="24"/>
      <c r="P138" s="24"/>
      <c r="Q138" s="30">
        <v>316</v>
      </c>
      <c r="R138" s="30"/>
      <c r="S138" s="30"/>
      <c r="T138" s="30"/>
      <c r="U138" s="85"/>
      <c r="V138" s="85"/>
      <c r="W138" s="85"/>
      <c r="X138" s="85"/>
      <c r="Y138" s="35"/>
      <c r="Z138" s="35"/>
      <c r="AA138" s="35"/>
      <c r="AB138" s="35"/>
      <c r="AC138" s="38"/>
      <c r="AD138" s="38">
        <v>184</v>
      </c>
      <c r="AE138" s="38"/>
      <c r="AF138" s="38"/>
      <c r="AG138" s="22"/>
      <c r="AH138" s="22"/>
      <c r="AI138" s="22"/>
      <c r="AJ138" s="22"/>
      <c r="AK138" s="43"/>
      <c r="AL138" s="43"/>
      <c r="AM138" s="43"/>
      <c r="AN138" s="43"/>
      <c r="AO138" s="44"/>
      <c r="AP138" s="44"/>
      <c r="AQ138" s="44"/>
      <c r="AR138" s="44"/>
      <c r="AS138" s="46"/>
      <c r="AT138" s="46"/>
      <c r="AU138" s="46"/>
      <c r="AV138" s="46"/>
      <c r="AW138" s="50"/>
      <c r="AX138" s="50"/>
      <c r="AY138" s="50"/>
      <c r="AZ138" s="50"/>
      <c r="BA138" s="54"/>
      <c r="BB138" s="54"/>
      <c r="BC138" s="54"/>
      <c r="BD138" s="64"/>
      <c r="BE138" s="64"/>
      <c r="BF138" s="64"/>
      <c r="BG138" s="57"/>
      <c r="BH138" s="57"/>
      <c r="BI138" s="57"/>
      <c r="BJ138" s="57"/>
      <c r="BK138" s="57"/>
      <c r="BL138" s="57"/>
      <c r="BM138" s="57"/>
      <c r="BN138" s="75"/>
      <c r="BO138" s="75"/>
      <c r="BP138" s="75"/>
      <c r="BQ138" s="75"/>
      <c r="BR138" s="78"/>
      <c r="BS138" s="78"/>
      <c r="BT138" s="78"/>
      <c r="BU138" s="61"/>
      <c r="BV138" s="61"/>
      <c r="BW138" s="61"/>
      <c r="BX138" s="61"/>
      <c r="BY138" s="71"/>
      <c r="BZ138" s="71"/>
      <c r="CA138" s="71"/>
      <c r="CB138" s="71"/>
      <c r="CC138" s="71"/>
      <c r="CD138" s="71"/>
      <c r="CE138" s="71"/>
      <c r="CF138" s="81"/>
      <c r="CG138" s="81"/>
      <c r="CH138" s="81"/>
      <c r="CI138" s="67"/>
      <c r="CJ138" s="67"/>
      <c r="CK138" s="67"/>
    </row>
    <row r="139" spans="1:89" s="9" customFormat="1" ht="20.25" customHeight="1" x14ac:dyDescent="0.2">
      <c r="A139" s="7" t="s">
        <v>149</v>
      </c>
      <c r="B139" s="10" t="s">
        <v>590</v>
      </c>
      <c r="C139" s="7" t="s">
        <v>674</v>
      </c>
      <c r="D139" s="7" t="s">
        <v>209</v>
      </c>
      <c r="E139" s="7" t="s">
        <v>23</v>
      </c>
      <c r="F139" s="7" t="s">
        <v>210</v>
      </c>
      <c r="G139" s="7" t="s">
        <v>803</v>
      </c>
      <c r="H139" s="7" t="s">
        <v>1351</v>
      </c>
      <c r="I139" s="7" t="s">
        <v>1352</v>
      </c>
      <c r="J139" s="7" t="s">
        <v>1375</v>
      </c>
      <c r="K139" s="7" t="s">
        <v>1371</v>
      </c>
      <c r="L139" s="7" t="s">
        <v>211</v>
      </c>
      <c r="M139" s="24"/>
      <c r="N139" s="24"/>
      <c r="O139" s="24"/>
      <c r="P139" s="24"/>
      <c r="Q139" s="30">
        <v>220</v>
      </c>
      <c r="R139" s="30"/>
      <c r="S139" s="30"/>
      <c r="T139" s="30"/>
      <c r="U139" s="85"/>
      <c r="V139" s="85"/>
      <c r="W139" s="85"/>
      <c r="X139" s="85"/>
      <c r="Y139" s="35"/>
      <c r="Z139" s="35"/>
      <c r="AA139" s="35"/>
      <c r="AB139" s="35"/>
      <c r="AC139" s="38"/>
      <c r="AD139" s="38">
        <v>159</v>
      </c>
      <c r="AE139" s="38"/>
      <c r="AF139" s="38"/>
      <c r="AG139" s="22"/>
      <c r="AH139" s="22"/>
      <c r="AI139" s="22"/>
      <c r="AJ139" s="22"/>
      <c r="AK139" s="43"/>
      <c r="AL139" s="43"/>
      <c r="AM139" s="43"/>
      <c r="AN139" s="43"/>
      <c r="AO139" s="44"/>
      <c r="AP139" s="44"/>
      <c r="AQ139" s="44"/>
      <c r="AR139" s="44"/>
      <c r="AS139" s="46"/>
      <c r="AT139" s="46"/>
      <c r="AU139" s="46"/>
      <c r="AV139" s="46"/>
      <c r="AW139" s="50"/>
      <c r="AX139" s="50"/>
      <c r="AY139" s="50"/>
      <c r="AZ139" s="50"/>
      <c r="BA139" s="54"/>
      <c r="BB139" s="54"/>
      <c r="BC139" s="54"/>
      <c r="BD139" s="64"/>
      <c r="BE139" s="64"/>
      <c r="BF139" s="64"/>
      <c r="BG139" s="57"/>
      <c r="BH139" s="57"/>
      <c r="BI139" s="57"/>
      <c r="BJ139" s="57"/>
      <c r="BK139" s="57"/>
      <c r="BL139" s="57"/>
      <c r="BM139" s="57"/>
      <c r="BN139" s="75"/>
      <c r="BO139" s="75"/>
      <c r="BP139" s="75"/>
      <c r="BQ139" s="75"/>
      <c r="BR139" s="78"/>
      <c r="BS139" s="78"/>
      <c r="BT139" s="78"/>
      <c r="BU139" s="61"/>
      <c r="BV139" s="61"/>
      <c r="BW139" s="61"/>
      <c r="BX139" s="61"/>
      <c r="BY139" s="71"/>
      <c r="BZ139" s="71"/>
      <c r="CA139" s="71"/>
      <c r="CB139" s="71"/>
      <c r="CC139" s="71"/>
      <c r="CD139" s="71"/>
      <c r="CE139" s="71"/>
      <c r="CF139" s="81"/>
      <c r="CG139" s="81"/>
      <c r="CH139" s="81"/>
      <c r="CI139" s="67"/>
      <c r="CJ139" s="67"/>
      <c r="CK139" s="67"/>
    </row>
    <row r="140" spans="1:89" s="9" customFormat="1" ht="20.25" customHeight="1" x14ac:dyDescent="0.2">
      <c r="A140" s="7" t="s">
        <v>149</v>
      </c>
      <c r="B140" s="10" t="s">
        <v>590</v>
      </c>
      <c r="C140" s="7" t="s">
        <v>674</v>
      </c>
      <c r="D140" s="7" t="s">
        <v>212</v>
      </c>
      <c r="E140" s="7" t="s">
        <v>23</v>
      </c>
      <c r="F140" s="7" t="s">
        <v>213</v>
      </c>
      <c r="G140" s="7" t="s">
        <v>804</v>
      </c>
      <c r="H140" s="7" t="s">
        <v>1175</v>
      </c>
      <c r="I140" s="7" t="s">
        <v>1176</v>
      </c>
      <c r="J140" s="7" t="s">
        <v>1375</v>
      </c>
      <c r="K140" s="7" t="s">
        <v>1371</v>
      </c>
      <c r="L140" s="7" t="s">
        <v>185</v>
      </c>
      <c r="M140" s="24"/>
      <c r="N140" s="24">
        <v>2</v>
      </c>
      <c r="O140" s="24"/>
      <c r="P140" s="24"/>
      <c r="Q140" s="30">
        <v>228</v>
      </c>
      <c r="R140" s="30"/>
      <c r="S140" s="30"/>
      <c r="T140" s="30"/>
      <c r="U140" s="85"/>
      <c r="V140" s="85"/>
      <c r="W140" s="85"/>
      <c r="X140" s="85"/>
      <c r="Y140" s="35"/>
      <c r="Z140" s="35"/>
      <c r="AA140" s="35"/>
      <c r="AB140" s="35"/>
      <c r="AC140" s="38"/>
      <c r="AD140" s="38">
        <v>98</v>
      </c>
      <c r="AE140" s="38"/>
      <c r="AF140" s="38"/>
      <c r="AG140" s="22"/>
      <c r="AH140" s="22">
        <v>66</v>
      </c>
      <c r="AI140" s="22"/>
      <c r="AJ140" s="22"/>
      <c r="AK140" s="43"/>
      <c r="AL140" s="43"/>
      <c r="AM140" s="43"/>
      <c r="AN140" s="43"/>
      <c r="AO140" s="44"/>
      <c r="AP140" s="44"/>
      <c r="AQ140" s="44"/>
      <c r="AR140" s="44"/>
      <c r="AS140" s="46"/>
      <c r="AT140" s="46"/>
      <c r="AU140" s="46"/>
      <c r="AV140" s="46"/>
      <c r="AW140" s="50"/>
      <c r="AX140" s="50"/>
      <c r="AY140" s="50"/>
      <c r="AZ140" s="50"/>
      <c r="BA140" s="54"/>
      <c r="BB140" s="54"/>
      <c r="BC140" s="54"/>
      <c r="BD140" s="64"/>
      <c r="BE140" s="64"/>
      <c r="BF140" s="64"/>
      <c r="BG140" s="57"/>
      <c r="BH140" s="57"/>
      <c r="BI140" s="57"/>
      <c r="BJ140" s="57"/>
      <c r="BK140" s="57"/>
      <c r="BL140" s="57"/>
      <c r="BM140" s="57"/>
      <c r="BN140" s="75"/>
      <c r="BO140" s="75"/>
      <c r="BP140" s="75"/>
      <c r="BQ140" s="75"/>
      <c r="BR140" s="78"/>
      <c r="BS140" s="78"/>
      <c r="BT140" s="78"/>
      <c r="BU140" s="61"/>
      <c r="BV140" s="61"/>
      <c r="BW140" s="61"/>
      <c r="BX140" s="61"/>
      <c r="BY140" s="71"/>
      <c r="BZ140" s="71"/>
      <c r="CA140" s="71"/>
      <c r="CB140" s="71"/>
      <c r="CC140" s="71"/>
      <c r="CD140" s="71"/>
      <c r="CE140" s="71"/>
      <c r="CF140" s="81"/>
      <c r="CG140" s="81"/>
      <c r="CH140" s="81"/>
      <c r="CI140" s="67"/>
      <c r="CJ140" s="67"/>
      <c r="CK140" s="67"/>
    </row>
    <row r="141" spans="1:89" s="9" customFormat="1" ht="20.25" customHeight="1" x14ac:dyDescent="0.2">
      <c r="A141" s="7" t="s">
        <v>149</v>
      </c>
      <c r="B141" s="10" t="s">
        <v>590</v>
      </c>
      <c r="C141" s="7" t="s">
        <v>674</v>
      </c>
      <c r="D141" s="7" t="s">
        <v>214</v>
      </c>
      <c r="E141" s="7" t="s">
        <v>23</v>
      </c>
      <c r="F141" s="7" t="s">
        <v>215</v>
      </c>
      <c r="G141" s="7" t="s">
        <v>1382</v>
      </c>
      <c r="H141" s="7" t="s">
        <v>1177</v>
      </c>
      <c r="I141" s="7" t="s">
        <v>1178</v>
      </c>
      <c r="J141" s="7" t="s">
        <v>1375</v>
      </c>
      <c r="K141" s="7" t="s">
        <v>1371</v>
      </c>
      <c r="L141" s="7" t="s">
        <v>185</v>
      </c>
      <c r="M141" s="24"/>
      <c r="N141" s="24">
        <v>12</v>
      </c>
      <c r="O141" s="24"/>
      <c r="P141" s="24"/>
      <c r="Q141" s="30">
        <v>366</v>
      </c>
      <c r="R141" s="30"/>
      <c r="S141" s="30"/>
      <c r="T141" s="30"/>
      <c r="U141" s="85"/>
      <c r="V141" s="85"/>
      <c r="W141" s="85"/>
      <c r="X141" s="85"/>
      <c r="Y141" s="35"/>
      <c r="Z141" s="35"/>
      <c r="AA141" s="35"/>
      <c r="AB141" s="35"/>
      <c r="AC141" s="38"/>
      <c r="AD141" s="38">
        <v>219</v>
      </c>
      <c r="AE141" s="38"/>
      <c r="AF141" s="38"/>
      <c r="AG141" s="22"/>
      <c r="AH141" s="22">
        <v>13</v>
      </c>
      <c r="AI141" s="22"/>
      <c r="AJ141" s="22"/>
      <c r="AK141" s="43"/>
      <c r="AL141" s="43"/>
      <c r="AM141" s="43"/>
      <c r="AN141" s="43"/>
      <c r="AO141" s="44"/>
      <c r="AP141" s="44"/>
      <c r="AQ141" s="44"/>
      <c r="AR141" s="44"/>
      <c r="AS141" s="46"/>
      <c r="AT141" s="46"/>
      <c r="AU141" s="46"/>
      <c r="AV141" s="46"/>
      <c r="AW141" s="50"/>
      <c r="AX141" s="50"/>
      <c r="AY141" s="50"/>
      <c r="AZ141" s="50"/>
      <c r="BA141" s="54"/>
      <c r="BB141" s="54"/>
      <c r="BC141" s="54"/>
      <c r="BD141" s="64"/>
      <c r="BE141" s="64"/>
      <c r="BF141" s="64"/>
      <c r="BG141" s="57"/>
      <c r="BH141" s="57"/>
      <c r="BI141" s="57"/>
      <c r="BJ141" s="57"/>
      <c r="BK141" s="57"/>
      <c r="BL141" s="57"/>
      <c r="BM141" s="57"/>
      <c r="BN141" s="75"/>
      <c r="BO141" s="75"/>
      <c r="BP141" s="75"/>
      <c r="BQ141" s="75"/>
      <c r="BR141" s="78"/>
      <c r="BS141" s="78"/>
      <c r="BT141" s="78"/>
      <c r="BU141" s="61"/>
      <c r="BV141" s="61"/>
      <c r="BW141" s="61"/>
      <c r="BX141" s="61"/>
      <c r="BY141" s="71"/>
      <c r="BZ141" s="71"/>
      <c r="CA141" s="71"/>
      <c r="CB141" s="71"/>
      <c r="CC141" s="71"/>
      <c r="CD141" s="71"/>
      <c r="CE141" s="71"/>
      <c r="CF141" s="81"/>
      <c r="CG141" s="81"/>
      <c r="CH141" s="81"/>
      <c r="CI141" s="67"/>
      <c r="CJ141" s="67"/>
      <c r="CK141" s="67"/>
    </row>
    <row r="142" spans="1:89" s="9" customFormat="1" ht="20.25" customHeight="1" x14ac:dyDescent="0.2">
      <c r="A142" s="7" t="s">
        <v>149</v>
      </c>
      <c r="B142" s="10" t="s">
        <v>590</v>
      </c>
      <c r="C142" s="7" t="s">
        <v>674</v>
      </c>
      <c r="D142" s="7" t="s">
        <v>216</v>
      </c>
      <c r="E142" s="7" t="s">
        <v>23</v>
      </c>
      <c r="F142" s="7" t="s">
        <v>217</v>
      </c>
      <c r="G142" s="7" t="s">
        <v>805</v>
      </c>
      <c r="H142" s="7" t="s">
        <v>1179</v>
      </c>
      <c r="I142" s="7" t="s">
        <v>1180</v>
      </c>
      <c r="J142" s="7" t="s">
        <v>1375</v>
      </c>
      <c r="K142" s="7" t="s">
        <v>1371</v>
      </c>
      <c r="L142" s="7" t="s">
        <v>185</v>
      </c>
      <c r="M142" s="24"/>
      <c r="N142" s="24">
        <v>38</v>
      </c>
      <c r="O142" s="24"/>
      <c r="P142" s="24"/>
      <c r="Q142" s="30">
        <v>213</v>
      </c>
      <c r="R142" s="30"/>
      <c r="S142" s="30"/>
      <c r="T142" s="30"/>
      <c r="U142" s="85"/>
      <c r="V142" s="85"/>
      <c r="W142" s="85"/>
      <c r="X142" s="85"/>
      <c r="Y142" s="35"/>
      <c r="Z142" s="35"/>
      <c r="AA142" s="35"/>
      <c r="AB142" s="35"/>
      <c r="AC142" s="38"/>
      <c r="AD142" s="38">
        <v>105</v>
      </c>
      <c r="AE142" s="38"/>
      <c r="AF142" s="38"/>
      <c r="AG142" s="22"/>
      <c r="AH142" s="22"/>
      <c r="AI142" s="22"/>
      <c r="AJ142" s="22"/>
      <c r="AK142" s="43"/>
      <c r="AL142" s="43"/>
      <c r="AM142" s="43"/>
      <c r="AN142" s="43"/>
      <c r="AO142" s="44"/>
      <c r="AP142" s="44"/>
      <c r="AQ142" s="44"/>
      <c r="AR142" s="44"/>
      <c r="AS142" s="46"/>
      <c r="AT142" s="46"/>
      <c r="AU142" s="46"/>
      <c r="AV142" s="46"/>
      <c r="AW142" s="50"/>
      <c r="AX142" s="50"/>
      <c r="AY142" s="50"/>
      <c r="AZ142" s="50"/>
      <c r="BA142" s="54"/>
      <c r="BB142" s="54"/>
      <c r="BC142" s="54"/>
      <c r="BD142" s="64"/>
      <c r="BE142" s="64"/>
      <c r="BF142" s="64"/>
      <c r="BG142" s="57"/>
      <c r="BH142" s="57"/>
      <c r="BI142" s="57"/>
      <c r="BJ142" s="57"/>
      <c r="BK142" s="57"/>
      <c r="BL142" s="57"/>
      <c r="BM142" s="57"/>
      <c r="BN142" s="75"/>
      <c r="BO142" s="75"/>
      <c r="BP142" s="75"/>
      <c r="BQ142" s="75"/>
      <c r="BR142" s="78"/>
      <c r="BS142" s="78"/>
      <c r="BT142" s="78"/>
      <c r="BU142" s="61"/>
      <c r="BV142" s="61"/>
      <c r="BW142" s="61"/>
      <c r="BX142" s="61"/>
      <c r="BY142" s="71"/>
      <c r="BZ142" s="71"/>
      <c r="CA142" s="71"/>
      <c r="CB142" s="71"/>
      <c r="CC142" s="71"/>
      <c r="CD142" s="71"/>
      <c r="CE142" s="71"/>
      <c r="CF142" s="81"/>
      <c r="CG142" s="81"/>
      <c r="CH142" s="81"/>
      <c r="CI142" s="67"/>
      <c r="CJ142" s="67"/>
      <c r="CK142" s="67"/>
    </row>
    <row r="143" spans="1:89" s="9" customFormat="1" ht="20.25" customHeight="1" x14ac:dyDescent="0.2">
      <c r="A143" s="7" t="s">
        <v>149</v>
      </c>
      <c r="B143" s="10" t="s">
        <v>590</v>
      </c>
      <c r="C143" s="7" t="s">
        <v>674</v>
      </c>
      <c r="D143" s="7" t="s">
        <v>232</v>
      </c>
      <c r="E143" s="7" t="s">
        <v>23</v>
      </c>
      <c r="F143" s="7" t="s">
        <v>233</v>
      </c>
      <c r="G143" s="7" t="s">
        <v>806</v>
      </c>
      <c r="H143" s="7" t="s">
        <v>1353</v>
      </c>
      <c r="I143" s="7" t="s">
        <v>1354</v>
      </c>
      <c r="J143" s="7" t="s">
        <v>1375</v>
      </c>
      <c r="K143" s="7" t="s">
        <v>1371</v>
      </c>
      <c r="L143" s="7" t="s">
        <v>155</v>
      </c>
      <c r="M143" s="24"/>
      <c r="N143" s="24"/>
      <c r="O143" s="24"/>
      <c r="P143" s="24"/>
      <c r="Q143" s="30">
        <v>101</v>
      </c>
      <c r="R143" s="30"/>
      <c r="S143" s="30"/>
      <c r="T143" s="30"/>
      <c r="U143" s="85"/>
      <c r="V143" s="85"/>
      <c r="W143" s="85"/>
      <c r="X143" s="85"/>
      <c r="Y143" s="35"/>
      <c r="Z143" s="35"/>
      <c r="AA143" s="35"/>
      <c r="AB143" s="35"/>
      <c r="AC143" s="38"/>
      <c r="AD143" s="38">
        <v>67</v>
      </c>
      <c r="AE143" s="38"/>
      <c r="AF143" s="38"/>
      <c r="AG143" s="22"/>
      <c r="AH143" s="22"/>
      <c r="AI143" s="22"/>
      <c r="AJ143" s="22"/>
      <c r="AK143" s="43"/>
      <c r="AL143" s="43"/>
      <c r="AM143" s="43"/>
      <c r="AN143" s="43"/>
      <c r="AO143" s="44"/>
      <c r="AP143" s="44"/>
      <c r="AQ143" s="44"/>
      <c r="AR143" s="44"/>
      <c r="AS143" s="46"/>
      <c r="AT143" s="46"/>
      <c r="AU143" s="46"/>
      <c r="AV143" s="46"/>
      <c r="AW143" s="50"/>
      <c r="AX143" s="50"/>
      <c r="AY143" s="50"/>
      <c r="AZ143" s="50"/>
      <c r="BA143" s="54"/>
      <c r="BB143" s="54"/>
      <c r="BC143" s="54"/>
      <c r="BD143" s="64"/>
      <c r="BE143" s="64"/>
      <c r="BF143" s="64"/>
      <c r="BG143" s="57"/>
      <c r="BH143" s="57"/>
      <c r="BI143" s="57"/>
      <c r="BJ143" s="57"/>
      <c r="BK143" s="57"/>
      <c r="BL143" s="57"/>
      <c r="BM143" s="57"/>
      <c r="BN143" s="75"/>
      <c r="BO143" s="75"/>
      <c r="BP143" s="75"/>
      <c r="BQ143" s="75"/>
      <c r="BR143" s="78"/>
      <c r="BS143" s="78"/>
      <c r="BT143" s="78"/>
      <c r="BU143" s="61"/>
      <c r="BV143" s="61"/>
      <c r="BW143" s="61"/>
      <c r="BX143" s="61"/>
      <c r="BY143" s="71"/>
      <c r="BZ143" s="71"/>
      <c r="CA143" s="71"/>
      <c r="CB143" s="71"/>
      <c r="CC143" s="71"/>
      <c r="CD143" s="71"/>
      <c r="CE143" s="71"/>
      <c r="CF143" s="81"/>
      <c r="CG143" s="81"/>
      <c r="CH143" s="81"/>
      <c r="CI143" s="67"/>
      <c r="CJ143" s="67"/>
      <c r="CK143" s="67"/>
    </row>
    <row r="144" spans="1:89" s="9" customFormat="1" ht="20.25" customHeight="1" x14ac:dyDescent="0.2">
      <c r="A144" s="7" t="s">
        <v>149</v>
      </c>
      <c r="B144" s="10" t="s">
        <v>590</v>
      </c>
      <c r="C144" s="7" t="s">
        <v>674</v>
      </c>
      <c r="D144" s="7" t="s">
        <v>255</v>
      </c>
      <c r="E144" s="7" t="s">
        <v>23</v>
      </c>
      <c r="F144" s="7" t="s">
        <v>201</v>
      </c>
      <c r="G144" s="7" t="s">
        <v>807</v>
      </c>
      <c r="H144" s="7" t="s">
        <v>1181</v>
      </c>
      <c r="I144" s="7" t="s">
        <v>1182</v>
      </c>
      <c r="J144" s="7" t="s">
        <v>1375</v>
      </c>
      <c r="K144" s="7" t="s">
        <v>1371</v>
      </c>
      <c r="L144" s="7" t="s">
        <v>185</v>
      </c>
      <c r="M144" s="24">
        <v>22</v>
      </c>
      <c r="N144" s="24">
        <v>48</v>
      </c>
      <c r="O144" s="24"/>
      <c r="P144" s="24"/>
      <c r="Q144" s="30">
        <v>385</v>
      </c>
      <c r="R144" s="30">
        <v>22</v>
      </c>
      <c r="S144" s="30"/>
      <c r="T144" s="30"/>
      <c r="U144" s="85"/>
      <c r="V144" s="85"/>
      <c r="W144" s="85"/>
      <c r="X144" s="85"/>
      <c r="Y144" s="35"/>
      <c r="Z144" s="35"/>
      <c r="AA144" s="35"/>
      <c r="AB144" s="35"/>
      <c r="AC144" s="38"/>
      <c r="AD144" s="38">
        <v>239</v>
      </c>
      <c r="AE144" s="38"/>
      <c r="AF144" s="38"/>
      <c r="AG144" s="22"/>
      <c r="AH144" s="22">
        <v>22</v>
      </c>
      <c r="AI144" s="22"/>
      <c r="AJ144" s="22"/>
      <c r="AK144" s="43"/>
      <c r="AL144" s="43"/>
      <c r="AM144" s="43"/>
      <c r="AN144" s="43"/>
      <c r="AO144" s="44"/>
      <c r="AP144" s="44"/>
      <c r="AQ144" s="44"/>
      <c r="AR144" s="44"/>
      <c r="AS144" s="46"/>
      <c r="AT144" s="46"/>
      <c r="AU144" s="46"/>
      <c r="AV144" s="46"/>
      <c r="AW144" s="50"/>
      <c r="AX144" s="50"/>
      <c r="AY144" s="50"/>
      <c r="AZ144" s="50"/>
      <c r="BA144" s="54">
        <v>22</v>
      </c>
      <c r="BB144" s="54"/>
      <c r="BC144" s="54"/>
      <c r="BD144" s="64"/>
      <c r="BE144" s="64"/>
      <c r="BF144" s="64"/>
      <c r="BG144" s="57"/>
      <c r="BH144" s="57"/>
      <c r="BI144" s="57"/>
      <c r="BJ144" s="57"/>
      <c r="BK144" s="57"/>
      <c r="BL144" s="57"/>
      <c r="BM144" s="57"/>
      <c r="BN144" s="75"/>
      <c r="BO144" s="75"/>
      <c r="BP144" s="75"/>
      <c r="BQ144" s="75"/>
      <c r="BR144" s="78"/>
      <c r="BS144" s="78"/>
      <c r="BT144" s="78"/>
      <c r="BU144" s="61"/>
      <c r="BV144" s="61"/>
      <c r="BW144" s="61"/>
      <c r="BX144" s="61"/>
      <c r="BY144" s="71"/>
      <c r="BZ144" s="71"/>
      <c r="CA144" s="71"/>
      <c r="CB144" s="71"/>
      <c r="CC144" s="71"/>
      <c r="CD144" s="71"/>
      <c r="CE144" s="71"/>
      <c r="CF144" s="81"/>
      <c r="CG144" s="81"/>
      <c r="CH144" s="81"/>
      <c r="CI144" s="67"/>
      <c r="CJ144" s="67"/>
      <c r="CK144" s="67"/>
    </row>
    <row r="145" spans="1:89" s="9" customFormat="1" ht="20.25" customHeight="1" x14ac:dyDescent="0.2">
      <c r="A145" s="7" t="s">
        <v>149</v>
      </c>
      <c r="B145" s="10" t="s">
        <v>590</v>
      </c>
      <c r="C145" s="7" t="s">
        <v>674</v>
      </c>
      <c r="D145" s="7" t="s">
        <v>256</v>
      </c>
      <c r="E145" s="7" t="s">
        <v>23</v>
      </c>
      <c r="F145" s="7" t="s">
        <v>203</v>
      </c>
      <c r="G145" s="7" t="s">
        <v>808</v>
      </c>
      <c r="H145" s="7" t="s">
        <v>1183</v>
      </c>
      <c r="I145" s="7" t="s">
        <v>1184</v>
      </c>
      <c r="J145" s="7" t="s">
        <v>1375</v>
      </c>
      <c r="K145" s="7" t="s">
        <v>1371</v>
      </c>
      <c r="L145" s="7" t="s">
        <v>185</v>
      </c>
      <c r="M145" s="24">
        <v>28</v>
      </c>
      <c r="N145" s="24">
        <v>43</v>
      </c>
      <c r="O145" s="24"/>
      <c r="P145" s="24"/>
      <c r="Q145" s="30">
        <v>434</v>
      </c>
      <c r="R145" s="30">
        <v>28</v>
      </c>
      <c r="S145" s="30"/>
      <c r="T145" s="30"/>
      <c r="U145" s="85"/>
      <c r="V145" s="85"/>
      <c r="W145" s="85"/>
      <c r="X145" s="85"/>
      <c r="Y145" s="35"/>
      <c r="Z145" s="35"/>
      <c r="AA145" s="35"/>
      <c r="AB145" s="35"/>
      <c r="AC145" s="38"/>
      <c r="AD145" s="38">
        <v>296</v>
      </c>
      <c r="AE145" s="38"/>
      <c r="AF145" s="38"/>
      <c r="AG145" s="22"/>
      <c r="AH145" s="22"/>
      <c r="AI145" s="22"/>
      <c r="AJ145" s="22"/>
      <c r="AK145" s="43"/>
      <c r="AL145" s="43"/>
      <c r="AM145" s="43"/>
      <c r="AN145" s="43"/>
      <c r="AO145" s="44"/>
      <c r="AP145" s="44"/>
      <c r="AQ145" s="44"/>
      <c r="AR145" s="44"/>
      <c r="AS145" s="46"/>
      <c r="AT145" s="46"/>
      <c r="AU145" s="46"/>
      <c r="AV145" s="46"/>
      <c r="AW145" s="50"/>
      <c r="AX145" s="50"/>
      <c r="AY145" s="50"/>
      <c r="AZ145" s="50"/>
      <c r="BA145" s="54">
        <v>28</v>
      </c>
      <c r="BB145" s="54"/>
      <c r="BC145" s="54"/>
      <c r="BD145" s="64"/>
      <c r="BE145" s="64"/>
      <c r="BF145" s="64"/>
      <c r="BG145" s="57"/>
      <c r="BH145" s="57"/>
      <c r="BI145" s="57"/>
      <c r="BJ145" s="57"/>
      <c r="BK145" s="57"/>
      <c r="BL145" s="57"/>
      <c r="BM145" s="57"/>
      <c r="BN145" s="75"/>
      <c r="BO145" s="75"/>
      <c r="BP145" s="75"/>
      <c r="BQ145" s="75"/>
      <c r="BR145" s="78"/>
      <c r="BS145" s="78"/>
      <c r="BT145" s="78"/>
      <c r="BU145" s="61"/>
      <c r="BV145" s="61"/>
      <c r="BW145" s="61"/>
      <c r="BX145" s="61"/>
      <c r="BY145" s="71"/>
      <c r="BZ145" s="71"/>
      <c r="CA145" s="71"/>
      <c r="CB145" s="71"/>
      <c r="CC145" s="71"/>
      <c r="CD145" s="71"/>
      <c r="CE145" s="71"/>
      <c r="CF145" s="81"/>
      <c r="CG145" s="81"/>
      <c r="CH145" s="81"/>
      <c r="CI145" s="67"/>
      <c r="CJ145" s="67"/>
      <c r="CK145" s="67"/>
    </row>
    <row r="146" spans="1:89" s="9" customFormat="1" ht="20.25" customHeight="1" x14ac:dyDescent="0.2">
      <c r="A146" s="7" t="s">
        <v>356</v>
      </c>
      <c r="B146" s="10" t="s">
        <v>592</v>
      </c>
      <c r="C146" s="7" t="s">
        <v>674</v>
      </c>
      <c r="D146" s="7" t="s">
        <v>444</v>
      </c>
      <c r="E146" s="7" t="s">
        <v>23</v>
      </c>
      <c r="F146" s="7" t="s">
        <v>445</v>
      </c>
      <c r="G146" s="7" t="s">
        <v>809</v>
      </c>
      <c r="H146" s="7" t="s">
        <v>1185</v>
      </c>
      <c r="I146" s="7" t="s">
        <v>1186</v>
      </c>
      <c r="J146" s="7" t="s">
        <v>1375</v>
      </c>
      <c r="K146" s="7" t="s">
        <v>1371</v>
      </c>
      <c r="L146" s="7" t="s">
        <v>365</v>
      </c>
      <c r="M146" s="24">
        <v>46</v>
      </c>
      <c r="N146" s="24">
        <v>133</v>
      </c>
      <c r="O146" s="24"/>
      <c r="P146" s="24"/>
      <c r="Q146" s="30">
        <v>770</v>
      </c>
      <c r="R146" s="30">
        <v>46</v>
      </c>
      <c r="S146" s="30"/>
      <c r="T146" s="30"/>
      <c r="U146" s="85"/>
      <c r="V146" s="85"/>
      <c r="W146" s="85"/>
      <c r="X146" s="85"/>
      <c r="Y146" s="35"/>
      <c r="Z146" s="35"/>
      <c r="AA146" s="35"/>
      <c r="AB146" s="35"/>
      <c r="AC146" s="38"/>
      <c r="AD146" s="38">
        <v>446</v>
      </c>
      <c r="AE146" s="38"/>
      <c r="AF146" s="38"/>
      <c r="AG146" s="22"/>
      <c r="AH146" s="22"/>
      <c r="AI146" s="22"/>
      <c r="AJ146" s="22"/>
      <c r="AK146" s="43"/>
      <c r="AL146" s="43"/>
      <c r="AM146" s="43"/>
      <c r="AN146" s="43"/>
      <c r="AO146" s="44"/>
      <c r="AP146" s="44"/>
      <c r="AQ146" s="44"/>
      <c r="AR146" s="44"/>
      <c r="AS146" s="46"/>
      <c r="AT146" s="46"/>
      <c r="AU146" s="46"/>
      <c r="AV146" s="46"/>
      <c r="AW146" s="50"/>
      <c r="AX146" s="50"/>
      <c r="AY146" s="50"/>
      <c r="AZ146" s="50"/>
      <c r="BA146" s="54">
        <v>46</v>
      </c>
      <c r="BB146" s="54"/>
      <c r="BC146" s="54"/>
      <c r="BD146" s="64"/>
      <c r="BE146" s="64"/>
      <c r="BF146" s="64"/>
      <c r="BG146" s="57"/>
      <c r="BH146" s="57"/>
      <c r="BI146" s="57"/>
      <c r="BJ146" s="57"/>
      <c r="BK146" s="57"/>
      <c r="BL146" s="57"/>
      <c r="BM146" s="57"/>
      <c r="BN146" s="75"/>
      <c r="BO146" s="75"/>
      <c r="BP146" s="75"/>
      <c r="BQ146" s="75"/>
      <c r="BR146" s="78"/>
      <c r="BS146" s="78"/>
      <c r="BT146" s="78"/>
      <c r="BU146" s="61"/>
      <c r="BV146" s="61"/>
      <c r="BW146" s="61"/>
      <c r="BX146" s="61"/>
      <c r="BY146" s="71"/>
      <c r="BZ146" s="71"/>
      <c r="CA146" s="71"/>
      <c r="CB146" s="71"/>
      <c r="CC146" s="71"/>
      <c r="CD146" s="71"/>
      <c r="CE146" s="71"/>
      <c r="CF146" s="81"/>
      <c r="CG146" s="81"/>
      <c r="CH146" s="81"/>
      <c r="CI146" s="67"/>
      <c r="CJ146" s="67"/>
      <c r="CK146" s="67"/>
    </row>
    <row r="147" spans="1:89" s="9" customFormat="1" ht="20.25" customHeight="1" x14ac:dyDescent="0.2">
      <c r="A147" s="7" t="s">
        <v>356</v>
      </c>
      <c r="B147" s="10" t="s">
        <v>372</v>
      </c>
      <c r="C147" s="7" t="s">
        <v>674</v>
      </c>
      <c r="D147" s="7" t="s">
        <v>448</v>
      </c>
      <c r="E147" s="7" t="s">
        <v>23</v>
      </c>
      <c r="F147" s="7" t="s">
        <v>594</v>
      </c>
      <c r="G147" s="7" t="s">
        <v>810</v>
      </c>
      <c r="H147" s="7" t="s">
        <v>1187</v>
      </c>
      <c r="I147" s="7" t="s">
        <v>1188</v>
      </c>
      <c r="J147" s="7" t="s">
        <v>1375</v>
      </c>
      <c r="K147" s="7" t="s">
        <v>1371</v>
      </c>
      <c r="L147" s="7" t="s">
        <v>449</v>
      </c>
      <c r="M147" s="24"/>
      <c r="N147" s="24">
        <v>2</v>
      </c>
      <c r="O147" s="24"/>
      <c r="P147" s="24"/>
      <c r="Q147" s="30">
        <v>62</v>
      </c>
      <c r="R147" s="30"/>
      <c r="S147" s="30"/>
      <c r="T147" s="30"/>
      <c r="U147" s="85"/>
      <c r="V147" s="85"/>
      <c r="W147" s="85"/>
      <c r="X147" s="85"/>
      <c r="Y147" s="35"/>
      <c r="Z147" s="35"/>
      <c r="AA147" s="35"/>
      <c r="AB147" s="35"/>
      <c r="AC147" s="38"/>
      <c r="AD147" s="38">
        <v>53</v>
      </c>
      <c r="AE147" s="38"/>
      <c r="AF147" s="38"/>
      <c r="AG147" s="22"/>
      <c r="AH147" s="22"/>
      <c r="AI147" s="22"/>
      <c r="AJ147" s="22"/>
      <c r="AK147" s="43"/>
      <c r="AL147" s="43"/>
      <c r="AM147" s="43"/>
      <c r="AN147" s="43"/>
      <c r="AO147" s="44"/>
      <c r="AP147" s="44"/>
      <c r="AQ147" s="44"/>
      <c r="AR147" s="44"/>
      <c r="AS147" s="46"/>
      <c r="AT147" s="46"/>
      <c r="AU147" s="46"/>
      <c r="AV147" s="46"/>
      <c r="AW147" s="50"/>
      <c r="AX147" s="50"/>
      <c r="AY147" s="50"/>
      <c r="AZ147" s="50"/>
      <c r="BA147" s="54"/>
      <c r="BB147" s="54"/>
      <c r="BC147" s="54"/>
      <c r="BD147" s="64"/>
      <c r="BE147" s="64"/>
      <c r="BF147" s="64"/>
      <c r="BG147" s="57"/>
      <c r="BH147" s="57"/>
      <c r="BI147" s="57"/>
      <c r="BJ147" s="57"/>
      <c r="BK147" s="57"/>
      <c r="BL147" s="57"/>
      <c r="BM147" s="57"/>
      <c r="BN147" s="75"/>
      <c r="BO147" s="75"/>
      <c r="BP147" s="75"/>
      <c r="BQ147" s="75"/>
      <c r="BR147" s="78"/>
      <c r="BS147" s="78"/>
      <c r="BT147" s="78"/>
      <c r="BU147" s="61"/>
      <c r="BV147" s="61"/>
      <c r="BW147" s="61"/>
      <c r="BX147" s="61"/>
      <c r="BY147" s="71"/>
      <c r="BZ147" s="71"/>
      <c r="CA147" s="71"/>
      <c r="CB147" s="71"/>
      <c r="CC147" s="71"/>
      <c r="CD147" s="71"/>
      <c r="CE147" s="71"/>
      <c r="CF147" s="81"/>
      <c r="CG147" s="81"/>
      <c r="CH147" s="81"/>
      <c r="CI147" s="67"/>
      <c r="CJ147" s="67"/>
      <c r="CK147" s="67"/>
    </row>
    <row r="148" spans="1:89" s="9" customFormat="1" ht="20.25" customHeight="1" x14ac:dyDescent="0.2">
      <c r="A148" s="7" t="s">
        <v>356</v>
      </c>
      <c r="B148" s="10" t="s">
        <v>394</v>
      </c>
      <c r="C148" s="7" t="s">
        <v>674</v>
      </c>
      <c r="D148" s="7" t="s">
        <v>452</v>
      </c>
      <c r="E148" s="7" t="s">
        <v>23</v>
      </c>
      <c r="F148" s="7" t="s">
        <v>453</v>
      </c>
      <c r="G148" s="7" t="s">
        <v>811</v>
      </c>
      <c r="H148" s="7" t="s">
        <v>1189</v>
      </c>
      <c r="I148" s="7" t="s">
        <v>1190</v>
      </c>
      <c r="J148" s="7" t="s">
        <v>1375</v>
      </c>
      <c r="K148" s="7" t="s">
        <v>1371</v>
      </c>
      <c r="L148" s="7" t="s">
        <v>394</v>
      </c>
      <c r="M148" s="24">
        <v>113</v>
      </c>
      <c r="N148" s="24">
        <v>46</v>
      </c>
      <c r="O148" s="24"/>
      <c r="P148" s="24"/>
      <c r="Q148" s="30">
        <v>709</v>
      </c>
      <c r="R148" s="30">
        <v>113</v>
      </c>
      <c r="S148" s="30"/>
      <c r="T148" s="30"/>
      <c r="U148" s="85"/>
      <c r="V148" s="85"/>
      <c r="W148" s="85"/>
      <c r="X148" s="85"/>
      <c r="Y148" s="35"/>
      <c r="Z148" s="35"/>
      <c r="AA148" s="35"/>
      <c r="AB148" s="35"/>
      <c r="AC148" s="38"/>
      <c r="AD148" s="38">
        <v>478</v>
      </c>
      <c r="AE148" s="38"/>
      <c r="AF148" s="38"/>
      <c r="AG148" s="22"/>
      <c r="AH148" s="22"/>
      <c r="AI148" s="22"/>
      <c r="AJ148" s="22"/>
      <c r="AK148" s="43"/>
      <c r="AL148" s="43"/>
      <c r="AM148" s="43"/>
      <c r="AN148" s="43"/>
      <c r="AO148" s="44"/>
      <c r="AP148" s="44"/>
      <c r="AQ148" s="44"/>
      <c r="AR148" s="44"/>
      <c r="AS148" s="46"/>
      <c r="AT148" s="46"/>
      <c r="AU148" s="46"/>
      <c r="AV148" s="46"/>
      <c r="AW148" s="50"/>
      <c r="AX148" s="50"/>
      <c r="AY148" s="50"/>
      <c r="AZ148" s="50"/>
      <c r="BA148" s="54">
        <v>27</v>
      </c>
      <c r="BB148" s="54"/>
      <c r="BC148" s="54"/>
      <c r="BD148" s="64"/>
      <c r="BE148" s="64"/>
      <c r="BF148" s="64"/>
      <c r="BG148" s="57"/>
      <c r="BH148" s="57"/>
      <c r="BI148" s="57"/>
      <c r="BJ148" s="57"/>
      <c r="BK148" s="57"/>
      <c r="BL148" s="57"/>
      <c r="BM148" s="57"/>
      <c r="BN148" s="75"/>
      <c r="BO148" s="75"/>
      <c r="BP148" s="75"/>
      <c r="BQ148" s="75"/>
      <c r="BR148" s="78"/>
      <c r="BS148" s="78"/>
      <c r="BT148" s="78"/>
      <c r="BU148" s="61"/>
      <c r="BV148" s="61"/>
      <c r="BW148" s="61"/>
      <c r="BX148" s="61"/>
      <c r="BY148" s="71"/>
      <c r="BZ148" s="71"/>
      <c r="CA148" s="71"/>
      <c r="CB148" s="71"/>
      <c r="CC148" s="71"/>
      <c r="CD148" s="71"/>
      <c r="CE148" s="71"/>
      <c r="CF148" s="81"/>
      <c r="CG148" s="81"/>
      <c r="CH148" s="81"/>
      <c r="CI148" s="67"/>
      <c r="CJ148" s="67"/>
      <c r="CK148" s="67"/>
    </row>
    <row r="149" spans="1:89" s="9" customFormat="1" ht="20.25" customHeight="1" x14ac:dyDescent="0.2">
      <c r="A149" s="7" t="s">
        <v>356</v>
      </c>
      <c r="B149" s="10" t="s">
        <v>394</v>
      </c>
      <c r="C149" s="7" t="s">
        <v>674</v>
      </c>
      <c r="D149" s="7" t="s">
        <v>454</v>
      </c>
      <c r="E149" s="7" t="s">
        <v>23</v>
      </c>
      <c r="F149" s="7" t="s">
        <v>455</v>
      </c>
      <c r="G149" s="7" t="s">
        <v>1383</v>
      </c>
      <c r="H149" s="7" t="s">
        <v>1191</v>
      </c>
      <c r="I149" s="7" t="s">
        <v>1192</v>
      </c>
      <c r="J149" s="7" t="s">
        <v>1375</v>
      </c>
      <c r="K149" s="7" t="s">
        <v>1371</v>
      </c>
      <c r="L149" s="7" t="s">
        <v>394</v>
      </c>
      <c r="M149" s="24"/>
      <c r="N149" s="24">
        <v>73</v>
      </c>
      <c r="O149" s="24"/>
      <c r="P149" s="24"/>
      <c r="Q149" s="30">
        <v>527</v>
      </c>
      <c r="R149" s="30"/>
      <c r="S149" s="30"/>
      <c r="T149" s="30"/>
      <c r="U149" s="85"/>
      <c r="V149" s="85"/>
      <c r="W149" s="85"/>
      <c r="X149" s="85"/>
      <c r="Y149" s="35"/>
      <c r="Z149" s="35"/>
      <c r="AA149" s="35"/>
      <c r="AB149" s="35"/>
      <c r="AC149" s="38"/>
      <c r="AD149" s="38">
        <v>305</v>
      </c>
      <c r="AE149" s="38"/>
      <c r="AF149" s="38"/>
      <c r="AG149" s="22"/>
      <c r="AH149" s="22"/>
      <c r="AI149" s="22"/>
      <c r="AJ149" s="22"/>
      <c r="AK149" s="43"/>
      <c r="AL149" s="43"/>
      <c r="AM149" s="43"/>
      <c r="AN149" s="43"/>
      <c r="AO149" s="44"/>
      <c r="AP149" s="44"/>
      <c r="AQ149" s="44"/>
      <c r="AR149" s="44"/>
      <c r="AS149" s="46"/>
      <c r="AT149" s="46"/>
      <c r="AU149" s="46"/>
      <c r="AV149" s="46"/>
      <c r="AW149" s="50"/>
      <c r="AX149" s="50"/>
      <c r="AY149" s="50"/>
      <c r="AZ149" s="50"/>
      <c r="BA149" s="54"/>
      <c r="BB149" s="54"/>
      <c r="BC149" s="54"/>
      <c r="BD149" s="64"/>
      <c r="BE149" s="64"/>
      <c r="BF149" s="64"/>
      <c r="BG149" s="57"/>
      <c r="BH149" s="57"/>
      <c r="BI149" s="57"/>
      <c r="BJ149" s="57"/>
      <c r="BK149" s="57"/>
      <c r="BL149" s="57"/>
      <c r="BM149" s="57"/>
      <c r="BN149" s="75"/>
      <c r="BO149" s="75"/>
      <c r="BP149" s="75"/>
      <c r="BQ149" s="75"/>
      <c r="BR149" s="78"/>
      <c r="BS149" s="78"/>
      <c r="BT149" s="78"/>
      <c r="BU149" s="61"/>
      <c r="BV149" s="61"/>
      <c r="BW149" s="61"/>
      <c r="BX149" s="61"/>
      <c r="BY149" s="71"/>
      <c r="BZ149" s="71"/>
      <c r="CA149" s="71"/>
      <c r="CB149" s="71"/>
      <c r="CC149" s="71"/>
      <c r="CD149" s="71"/>
      <c r="CE149" s="71"/>
      <c r="CF149" s="81"/>
      <c r="CG149" s="81"/>
      <c r="CH149" s="81"/>
      <c r="CI149" s="67"/>
      <c r="CJ149" s="67"/>
      <c r="CK149" s="67"/>
    </row>
    <row r="150" spans="1:89" s="9" customFormat="1" ht="20.25" customHeight="1" x14ac:dyDescent="0.2">
      <c r="A150" s="7" t="s">
        <v>356</v>
      </c>
      <c r="B150" s="10" t="s">
        <v>592</v>
      </c>
      <c r="C150" s="7" t="s">
        <v>674</v>
      </c>
      <c r="D150" s="7" t="s">
        <v>458</v>
      </c>
      <c r="E150" s="7" t="s">
        <v>23</v>
      </c>
      <c r="F150" s="7" t="s">
        <v>459</v>
      </c>
      <c r="G150" s="7" t="s">
        <v>812</v>
      </c>
      <c r="H150" s="7" t="s">
        <v>1193</v>
      </c>
      <c r="I150" s="7" t="s">
        <v>1194</v>
      </c>
      <c r="J150" s="7" t="s">
        <v>1375</v>
      </c>
      <c r="K150" s="7" t="s">
        <v>1371</v>
      </c>
      <c r="L150" s="7" t="s">
        <v>432</v>
      </c>
      <c r="M150" s="24">
        <v>26</v>
      </c>
      <c r="N150" s="24">
        <v>56</v>
      </c>
      <c r="O150" s="24"/>
      <c r="P150" s="24"/>
      <c r="Q150" s="30">
        <v>309</v>
      </c>
      <c r="R150" s="30">
        <v>26</v>
      </c>
      <c r="S150" s="30"/>
      <c r="T150" s="30"/>
      <c r="U150" s="85"/>
      <c r="V150" s="85"/>
      <c r="W150" s="85"/>
      <c r="X150" s="85"/>
      <c r="Y150" s="35"/>
      <c r="Z150" s="35"/>
      <c r="AA150" s="35"/>
      <c r="AB150" s="35"/>
      <c r="AC150" s="38"/>
      <c r="AD150" s="38">
        <v>191</v>
      </c>
      <c r="AE150" s="38"/>
      <c r="AF150" s="38"/>
      <c r="AG150" s="22"/>
      <c r="AH150" s="22"/>
      <c r="AI150" s="22"/>
      <c r="AJ150" s="22"/>
      <c r="AK150" s="43"/>
      <c r="AL150" s="43"/>
      <c r="AM150" s="43"/>
      <c r="AN150" s="43"/>
      <c r="AO150" s="44"/>
      <c r="AP150" s="44"/>
      <c r="AQ150" s="44"/>
      <c r="AR150" s="44"/>
      <c r="AS150" s="46"/>
      <c r="AT150" s="46"/>
      <c r="AU150" s="46"/>
      <c r="AV150" s="46"/>
      <c r="AW150" s="50"/>
      <c r="AX150" s="50"/>
      <c r="AY150" s="50"/>
      <c r="AZ150" s="50"/>
      <c r="BA150" s="54">
        <v>25</v>
      </c>
      <c r="BB150" s="54"/>
      <c r="BC150" s="54"/>
      <c r="BD150" s="64"/>
      <c r="BE150" s="64"/>
      <c r="BF150" s="64"/>
      <c r="BG150" s="57"/>
      <c r="BH150" s="57"/>
      <c r="BI150" s="57"/>
      <c r="BJ150" s="57"/>
      <c r="BK150" s="57"/>
      <c r="BL150" s="57"/>
      <c r="BM150" s="57"/>
      <c r="BN150" s="75"/>
      <c r="BO150" s="75"/>
      <c r="BP150" s="75"/>
      <c r="BQ150" s="75"/>
      <c r="BR150" s="78"/>
      <c r="BS150" s="78"/>
      <c r="BT150" s="78"/>
      <c r="BU150" s="61"/>
      <c r="BV150" s="61"/>
      <c r="BW150" s="61"/>
      <c r="BX150" s="61"/>
      <c r="BY150" s="71"/>
      <c r="BZ150" s="71"/>
      <c r="CA150" s="71"/>
      <c r="CB150" s="71"/>
      <c r="CC150" s="71"/>
      <c r="CD150" s="71"/>
      <c r="CE150" s="71"/>
      <c r="CF150" s="81"/>
      <c r="CG150" s="81"/>
      <c r="CH150" s="81"/>
      <c r="CI150" s="67"/>
      <c r="CJ150" s="67"/>
      <c r="CK150" s="67"/>
    </row>
    <row r="151" spans="1:89" s="9" customFormat="1" ht="20.25" customHeight="1" x14ac:dyDescent="0.2">
      <c r="A151" s="7" t="s">
        <v>356</v>
      </c>
      <c r="B151" s="10" t="s">
        <v>372</v>
      </c>
      <c r="C151" s="7" t="s">
        <v>674</v>
      </c>
      <c r="D151" s="7" t="s">
        <v>469</v>
      </c>
      <c r="E151" s="7" t="s">
        <v>23</v>
      </c>
      <c r="F151" s="7" t="s">
        <v>451</v>
      </c>
      <c r="G151" s="7" t="s">
        <v>813</v>
      </c>
      <c r="H151" s="7" t="s">
        <v>1195</v>
      </c>
      <c r="I151" s="7" t="s">
        <v>1196</v>
      </c>
      <c r="J151" s="7" t="s">
        <v>1375</v>
      </c>
      <c r="K151" s="7" t="s">
        <v>1371</v>
      </c>
      <c r="L151" s="7" t="s">
        <v>372</v>
      </c>
      <c r="M151" s="24"/>
      <c r="N151" s="24">
        <v>84</v>
      </c>
      <c r="O151" s="24"/>
      <c r="P151" s="24"/>
      <c r="Q151" s="30">
        <v>530</v>
      </c>
      <c r="R151" s="30"/>
      <c r="S151" s="30"/>
      <c r="T151" s="30"/>
      <c r="U151" s="85"/>
      <c r="V151" s="85"/>
      <c r="W151" s="85"/>
      <c r="X151" s="85"/>
      <c r="Y151" s="35"/>
      <c r="Z151" s="35"/>
      <c r="AA151" s="35"/>
      <c r="AB151" s="35"/>
      <c r="AC151" s="38"/>
      <c r="AD151" s="38">
        <v>302</v>
      </c>
      <c r="AE151" s="38"/>
      <c r="AF151" s="38"/>
      <c r="AG151" s="22"/>
      <c r="AH151" s="22"/>
      <c r="AI151" s="22"/>
      <c r="AJ151" s="22"/>
      <c r="AK151" s="43"/>
      <c r="AL151" s="43"/>
      <c r="AM151" s="43"/>
      <c r="AN151" s="43"/>
      <c r="AO151" s="44"/>
      <c r="AP151" s="44"/>
      <c r="AQ151" s="44"/>
      <c r="AR151" s="44"/>
      <c r="AS151" s="46"/>
      <c r="AT151" s="46"/>
      <c r="AU151" s="46"/>
      <c r="AV151" s="46"/>
      <c r="AW151" s="50"/>
      <c r="AX151" s="50"/>
      <c r="AY151" s="50"/>
      <c r="AZ151" s="50"/>
      <c r="BA151" s="54"/>
      <c r="BB151" s="54"/>
      <c r="BC151" s="54"/>
      <c r="BD151" s="64"/>
      <c r="BE151" s="64"/>
      <c r="BF151" s="64"/>
      <c r="BG151" s="57">
        <v>224</v>
      </c>
      <c r="BH151" s="57"/>
      <c r="BI151" s="57"/>
      <c r="BJ151" s="57"/>
      <c r="BK151" s="57"/>
      <c r="BL151" s="57"/>
      <c r="BM151" s="57"/>
      <c r="BN151" s="75"/>
      <c r="BO151" s="75"/>
      <c r="BP151" s="75"/>
      <c r="BQ151" s="75"/>
      <c r="BR151" s="78"/>
      <c r="BS151" s="78"/>
      <c r="BT151" s="78"/>
      <c r="BU151" s="61"/>
      <c r="BV151" s="61"/>
      <c r="BW151" s="61"/>
      <c r="BX151" s="61"/>
      <c r="BY151" s="71"/>
      <c r="BZ151" s="71"/>
      <c r="CA151" s="71"/>
      <c r="CB151" s="71"/>
      <c r="CC151" s="71"/>
      <c r="CD151" s="71"/>
      <c r="CE151" s="71"/>
      <c r="CF151" s="81"/>
      <c r="CG151" s="81"/>
      <c r="CH151" s="81"/>
      <c r="CI151" s="67"/>
      <c r="CJ151" s="67"/>
      <c r="CK151" s="67"/>
    </row>
    <row r="152" spans="1:89" s="9" customFormat="1" ht="20.25" customHeight="1" x14ac:dyDescent="0.2">
      <c r="A152" s="7" t="s">
        <v>356</v>
      </c>
      <c r="B152" s="10" t="s">
        <v>394</v>
      </c>
      <c r="C152" s="7" t="s">
        <v>674</v>
      </c>
      <c r="D152" s="7" t="s">
        <v>470</v>
      </c>
      <c r="E152" s="7" t="s">
        <v>23</v>
      </c>
      <c r="F152" s="7" t="s">
        <v>471</v>
      </c>
      <c r="G152" s="7" t="s">
        <v>814</v>
      </c>
      <c r="H152" s="7" t="s">
        <v>1197</v>
      </c>
      <c r="I152" s="7" t="s">
        <v>1198</v>
      </c>
      <c r="J152" s="7" t="s">
        <v>1375</v>
      </c>
      <c r="K152" s="7" t="s">
        <v>1371</v>
      </c>
      <c r="L152" s="7" t="s">
        <v>472</v>
      </c>
      <c r="M152" s="24"/>
      <c r="N152" s="24">
        <v>68</v>
      </c>
      <c r="O152" s="24"/>
      <c r="P152" s="24"/>
      <c r="Q152" s="30">
        <v>307</v>
      </c>
      <c r="R152" s="30"/>
      <c r="S152" s="30"/>
      <c r="T152" s="30"/>
      <c r="U152" s="85"/>
      <c r="V152" s="85"/>
      <c r="W152" s="85"/>
      <c r="X152" s="85"/>
      <c r="Y152" s="35"/>
      <c r="Z152" s="35"/>
      <c r="AA152" s="35"/>
      <c r="AB152" s="35"/>
      <c r="AC152" s="38"/>
      <c r="AD152" s="38">
        <v>146</v>
      </c>
      <c r="AE152" s="38"/>
      <c r="AF152" s="38"/>
      <c r="AG152" s="22"/>
      <c r="AH152" s="22"/>
      <c r="AI152" s="22"/>
      <c r="AJ152" s="22"/>
      <c r="AK152" s="43"/>
      <c r="AL152" s="43"/>
      <c r="AM152" s="43"/>
      <c r="AN152" s="43"/>
      <c r="AO152" s="44"/>
      <c r="AP152" s="44"/>
      <c r="AQ152" s="44"/>
      <c r="AR152" s="44"/>
      <c r="AS152" s="46"/>
      <c r="AT152" s="46"/>
      <c r="AU152" s="46"/>
      <c r="AV152" s="46"/>
      <c r="AW152" s="50"/>
      <c r="AX152" s="50"/>
      <c r="AY152" s="50"/>
      <c r="AZ152" s="50"/>
      <c r="BA152" s="54"/>
      <c r="BB152" s="54"/>
      <c r="BC152" s="54"/>
      <c r="BD152" s="64"/>
      <c r="BE152" s="64"/>
      <c r="BF152" s="64"/>
      <c r="BG152" s="57"/>
      <c r="BH152" s="57"/>
      <c r="BI152" s="57"/>
      <c r="BJ152" s="57"/>
      <c r="BK152" s="57"/>
      <c r="BL152" s="57"/>
      <c r="BM152" s="57"/>
      <c r="BN152" s="75"/>
      <c r="BO152" s="75"/>
      <c r="BP152" s="75"/>
      <c r="BQ152" s="75"/>
      <c r="BR152" s="78"/>
      <c r="BS152" s="78"/>
      <c r="BT152" s="78"/>
      <c r="BU152" s="61"/>
      <c r="BV152" s="61"/>
      <c r="BW152" s="61"/>
      <c r="BX152" s="61"/>
      <c r="BY152" s="71"/>
      <c r="BZ152" s="71"/>
      <c r="CA152" s="71"/>
      <c r="CB152" s="71"/>
      <c r="CC152" s="71"/>
      <c r="CD152" s="71"/>
      <c r="CE152" s="71"/>
      <c r="CF152" s="81"/>
      <c r="CG152" s="81"/>
      <c r="CH152" s="81"/>
      <c r="CI152" s="67"/>
      <c r="CJ152" s="67"/>
      <c r="CK152" s="67"/>
    </row>
    <row r="153" spans="1:89" s="9" customFormat="1" ht="20.25" customHeight="1" x14ac:dyDescent="0.2">
      <c r="A153" s="7" t="s">
        <v>356</v>
      </c>
      <c r="B153" s="10" t="s">
        <v>372</v>
      </c>
      <c r="C153" s="7" t="s">
        <v>674</v>
      </c>
      <c r="D153" s="7" t="s">
        <v>473</v>
      </c>
      <c r="E153" s="7" t="s">
        <v>23</v>
      </c>
      <c r="F153" s="7" t="s">
        <v>474</v>
      </c>
      <c r="G153" s="7" t="s">
        <v>1384</v>
      </c>
      <c r="H153" s="7" t="s">
        <v>1199</v>
      </c>
      <c r="I153" s="7" t="s">
        <v>1200</v>
      </c>
      <c r="J153" s="7" t="s">
        <v>1375</v>
      </c>
      <c r="K153" s="7" t="s">
        <v>1371</v>
      </c>
      <c r="L153" s="7" t="s">
        <v>380</v>
      </c>
      <c r="M153" s="24"/>
      <c r="N153" s="24">
        <v>31</v>
      </c>
      <c r="O153" s="24"/>
      <c r="P153" s="24"/>
      <c r="Q153" s="30">
        <v>180</v>
      </c>
      <c r="R153" s="30"/>
      <c r="S153" s="30"/>
      <c r="T153" s="30"/>
      <c r="U153" s="85"/>
      <c r="V153" s="85"/>
      <c r="W153" s="85"/>
      <c r="X153" s="85"/>
      <c r="Y153" s="35"/>
      <c r="Z153" s="35"/>
      <c r="AA153" s="35"/>
      <c r="AB153" s="35"/>
      <c r="AC153" s="38"/>
      <c r="AD153" s="38">
        <v>101</v>
      </c>
      <c r="AE153" s="38"/>
      <c r="AF153" s="38"/>
      <c r="AG153" s="22"/>
      <c r="AH153" s="22"/>
      <c r="AI153" s="22"/>
      <c r="AJ153" s="22"/>
      <c r="AK153" s="43"/>
      <c r="AL153" s="43"/>
      <c r="AM153" s="43"/>
      <c r="AN153" s="43"/>
      <c r="AO153" s="44"/>
      <c r="AP153" s="44"/>
      <c r="AQ153" s="44"/>
      <c r="AR153" s="44"/>
      <c r="AS153" s="46"/>
      <c r="AT153" s="46"/>
      <c r="AU153" s="46"/>
      <c r="AV153" s="46"/>
      <c r="AW153" s="50"/>
      <c r="AX153" s="50"/>
      <c r="AY153" s="50"/>
      <c r="AZ153" s="50"/>
      <c r="BA153" s="54"/>
      <c r="BB153" s="54"/>
      <c r="BC153" s="54"/>
      <c r="BD153" s="64"/>
      <c r="BE153" s="64"/>
      <c r="BF153" s="64"/>
      <c r="BG153" s="57"/>
      <c r="BH153" s="57"/>
      <c r="BI153" s="57"/>
      <c r="BJ153" s="57"/>
      <c r="BK153" s="57"/>
      <c r="BL153" s="57"/>
      <c r="BM153" s="57"/>
      <c r="BN153" s="75"/>
      <c r="BO153" s="75"/>
      <c r="BP153" s="75"/>
      <c r="BQ153" s="75"/>
      <c r="BR153" s="78"/>
      <c r="BS153" s="78"/>
      <c r="BT153" s="78"/>
      <c r="BU153" s="61"/>
      <c r="BV153" s="61"/>
      <c r="BW153" s="61"/>
      <c r="BX153" s="61"/>
      <c r="BY153" s="71"/>
      <c r="BZ153" s="71"/>
      <c r="CA153" s="71"/>
      <c r="CB153" s="71"/>
      <c r="CC153" s="71"/>
      <c r="CD153" s="71"/>
      <c r="CE153" s="71"/>
      <c r="CF153" s="81"/>
      <c r="CG153" s="81"/>
      <c r="CH153" s="81"/>
      <c r="CI153" s="67"/>
      <c r="CJ153" s="67"/>
      <c r="CK153" s="67"/>
    </row>
    <row r="154" spans="1:89" s="9" customFormat="1" ht="20.25" customHeight="1" x14ac:dyDescent="0.2">
      <c r="A154" s="7" t="s">
        <v>356</v>
      </c>
      <c r="B154" s="10" t="s">
        <v>394</v>
      </c>
      <c r="C154" s="7" t="s">
        <v>674</v>
      </c>
      <c r="D154" s="7" t="s">
        <v>475</v>
      </c>
      <c r="E154" s="7" t="s">
        <v>23</v>
      </c>
      <c r="F154" s="7" t="s">
        <v>476</v>
      </c>
      <c r="G154" s="7" t="s">
        <v>815</v>
      </c>
      <c r="H154" s="7" t="s">
        <v>1201</v>
      </c>
      <c r="I154" s="7" t="s">
        <v>1202</v>
      </c>
      <c r="J154" s="7" t="s">
        <v>1375</v>
      </c>
      <c r="K154" s="7" t="s">
        <v>1371</v>
      </c>
      <c r="L154" s="7" t="s">
        <v>394</v>
      </c>
      <c r="M154" s="24">
        <v>18</v>
      </c>
      <c r="N154" s="24">
        <v>172</v>
      </c>
      <c r="O154" s="24"/>
      <c r="P154" s="24"/>
      <c r="Q154" s="30">
        <v>539</v>
      </c>
      <c r="R154" s="30">
        <v>50</v>
      </c>
      <c r="S154" s="30"/>
      <c r="T154" s="30"/>
      <c r="U154" s="85"/>
      <c r="V154" s="85"/>
      <c r="W154" s="85"/>
      <c r="X154" s="85"/>
      <c r="Y154" s="35"/>
      <c r="Z154" s="35"/>
      <c r="AA154" s="35"/>
      <c r="AB154" s="35"/>
      <c r="AC154" s="38">
        <v>32</v>
      </c>
      <c r="AD154" s="38">
        <v>264</v>
      </c>
      <c r="AE154" s="38"/>
      <c r="AF154" s="38"/>
      <c r="AG154" s="22"/>
      <c r="AH154" s="22"/>
      <c r="AI154" s="22"/>
      <c r="AJ154" s="22"/>
      <c r="AK154" s="43"/>
      <c r="AL154" s="43"/>
      <c r="AM154" s="43"/>
      <c r="AN154" s="43"/>
      <c r="AO154" s="44"/>
      <c r="AP154" s="44"/>
      <c r="AQ154" s="44"/>
      <c r="AR154" s="44"/>
      <c r="AS154" s="46"/>
      <c r="AT154" s="46"/>
      <c r="AU154" s="46"/>
      <c r="AV154" s="46"/>
      <c r="AW154" s="50"/>
      <c r="AX154" s="50"/>
      <c r="AY154" s="50"/>
      <c r="AZ154" s="50"/>
      <c r="BA154" s="54">
        <v>18</v>
      </c>
      <c r="BB154" s="54"/>
      <c r="BC154" s="54">
        <v>32</v>
      </c>
      <c r="BD154" s="64"/>
      <c r="BE154" s="64"/>
      <c r="BF154" s="64"/>
      <c r="BG154" s="57"/>
      <c r="BH154" s="57"/>
      <c r="BI154" s="57"/>
      <c r="BJ154" s="57"/>
      <c r="BK154" s="57"/>
      <c r="BL154" s="57"/>
      <c r="BM154" s="57"/>
      <c r="BN154" s="75"/>
      <c r="BO154" s="75"/>
      <c r="BP154" s="75"/>
      <c r="BQ154" s="75"/>
      <c r="BR154" s="78"/>
      <c r="BS154" s="78"/>
      <c r="BT154" s="78"/>
      <c r="BU154" s="61"/>
      <c r="BV154" s="61"/>
      <c r="BW154" s="61"/>
      <c r="BX154" s="61"/>
      <c r="BY154" s="71"/>
      <c r="BZ154" s="71"/>
      <c r="CA154" s="71"/>
      <c r="CB154" s="71"/>
      <c r="CC154" s="71"/>
      <c r="CD154" s="71"/>
      <c r="CE154" s="71"/>
      <c r="CF154" s="81"/>
      <c r="CG154" s="81"/>
      <c r="CH154" s="81"/>
      <c r="CI154" s="67"/>
      <c r="CJ154" s="67"/>
      <c r="CK154" s="67"/>
    </row>
    <row r="155" spans="1:89" s="9" customFormat="1" ht="20.25" customHeight="1" x14ac:dyDescent="0.2">
      <c r="A155" s="7" t="s">
        <v>356</v>
      </c>
      <c r="B155" s="10" t="s">
        <v>394</v>
      </c>
      <c r="C155" s="7" t="s">
        <v>674</v>
      </c>
      <c r="D155" s="7" t="s">
        <v>479</v>
      </c>
      <c r="E155" s="7" t="s">
        <v>23</v>
      </c>
      <c r="F155" s="7" t="s">
        <v>461</v>
      </c>
      <c r="G155" s="7" t="s">
        <v>816</v>
      </c>
      <c r="H155" s="7" t="s">
        <v>1203</v>
      </c>
      <c r="I155" s="7" t="s">
        <v>1204</v>
      </c>
      <c r="J155" s="7" t="s">
        <v>1375</v>
      </c>
      <c r="K155" s="7" t="s">
        <v>1371</v>
      </c>
      <c r="L155" s="7" t="s">
        <v>394</v>
      </c>
      <c r="M155" s="24">
        <v>32</v>
      </c>
      <c r="N155" s="24">
        <v>82</v>
      </c>
      <c r="O155" s="24"/>
      <c r="P155" s="24"/>
      <c r="Q155" s="30">
        <v>422</v>
      </c>
      <c r="R155" s="30">
        <v>32</v>
      </c>
      <c r="S155" s="30"/>
      <c r="T155" s="30"/>
      <c r="U155" s="85"/>
      <c r="V155" s="85"/>
      <c r="W155" s="85"/>
      <c r="X155" s="85"/>
      <c r="Y155" s="35"/>
      <c r="Z155" s="35"/>
      <c r="AA155" s="35"/>
      <c r="AB155" s="35"/>
      <c r="AC155" s="38"/>
      <c r="AD155" s="38">
        <v>247</v>
      </c>
      <c r="AE155" s="38"/>
      <c r="AF155" s="38"/>
      <c r="AG155" s="22"/>
      <c r="AH155" s="22"/>
      <c r="AI155" s="22"/>
      <c r="AJ155" s="22"/>
      <c r="AK155" s="43"/>
      <c r="AL155" s="43"/>
      <c r="AM155" s="43"/>
      <c r="AN155" s="43"/>
      <c r="AO155" s="44"/>
      <c r="AP155" s="44"/>
      <c r="AQ155" s="44"/>
      <c r="AR155" s="44"/>
      <c r="AS155" s="46"/>
      <c r="AT155" s="46"/>
      <c r="AU155" s="46"/>
      <c r="AV155" s="46"/>
      <c r="AW155" s="50"/>
      <c r="AX155" s="50"/>
      <c r="AY155" s="50"/>
      <c r="AZ155" s="50"/>
      <c r="BA155" s="54">
        <v>32</v>
      </c>
      <c r="BB155" s="54"/>
      <c r="BC155" s="54"/>
      <c r="BD155" s="64"/>
      <c r="BE155" s="64"/>
      <c r="BF155" s="64"/>
      <c r="BG155" s="57"/>
      <c r="BH155" s="57"/>
      <c r="BI155" s="57"/>
      <c r="BJ155" s="57"/>
      <c r="BK155" s="57"/>
      <c r="BL155" s="57"/>
      <c r="BM155" s="57"/>
      <c r="BN155" s="75"/>
      <c r="BO155" s="75"/>
      <c r="BP155" s="75"/>
      <c r="BQ155" s="75"/>
      <c r="BR155" s="78"/>
      <c r="BS155" s="78"/>
      <c r="BT155" s="78"/>
      <c r="BU155" s="61"/>
      <c r="BV155" s="61"/>
      <c r="BW155" s="61"/>
      <c r="BX155" s="61"/>
      <c r="BY155" s="71"/>
      <c r="BZ155" s="71"/>
      <c r="CA155" s="71"/>
      <c r="CB155" s="71"/>
      <c r="CC155" s="71"/>
      <c r="CD155" s="71"/>
      <c r="CE155" s="71"/>
      <c r="CF155" s="81"/>
      <c r="CG155" s="81"/>
      <c r="CH155" s="81"/>
      <c r="CI155" s="67"/>
      <c r="CJ155" s="67"/>
      <c r="CK155" s="67"/>
    </row>
    <row r="156" spans="1:89" s="9" customFormat="1" ht="20.25" customHeight="1" x14ac:dyDescent="0.2">
      <c r="A156" s="7" t="s">
        <v>356</v>
      </c>
      <c r="B156" s="10" t="s">
        <v>592</v>
      </c>
      <c r="C156" s="7" t="s">
        <v>674</v>
      </c>
      <c r="D156" s="7" t="s">
        <v>529</v>
      </c>
      <c r="E156" s="7" t="s">
        <v>23</v>
      </c>
      <c r="F156" s="7" t="s">
        <v>530</v>
      </c>
      <c r="G156" s="7" t="s">
        <v>817</v>
      </c>
      <c r="H156" s="7" t="s">
        <v>1205</v>
      </c>
      <c r="I156" s="7" t="s">
        <v>1206</v>
      </c>
      <c r="J156" s="7" t="s">
        <v>1375</v>
      </c>
      <c r="K156" s="7" t="s">
        <v>1371</v>
      </c>
      <c r="L156" s="7" t="s">
        <v>365</v>
      </c>
      <c r="M156" s="24">
        <v>111</v>
      </c>
      <c r="N156" s="24">
        <v>27</v>
      </c>
      <c r="O156" s="24"/>
      <c r="P156" s="24"/>
      <c r="Q156" s="30">
        <v>300</v>
      </c>
      <c r="R156" s="30">
        <v>109</v>
      </c>
      <c r="S156" s="30"/>
      <c r="T156" s="30"/>
      <c r="U156" s="85"/>
      <c r="V156" s="85"/>
      <c r="W156" s="85"/>
      <c r="X156" s="85"/>
      <c r="Y156" s="35"/>
      <c r="Z156" s="35"/>
      <c r="AA156" s="35"/>
      <c r="AB156" s="35"/>
      <c r="AC156" s="38"/>
      <c r="AD156" s="38">
        <v>169</v>
      </c>
      <c r="AE156" s="38"/>
      <c r="AF156" s="38"/>
      <c r="AG156" s="22"/>
      <c r="AH156" s="22">
        <v>35</v>
      </c>
      <c r="AI156" s="22"/>
      <c r="AJ156" s="22"/>
      <c r="AK156" s="43"/>
      <c r="AL156" s="43"/>
      <c r="AM156" s="43"/>
      <c r="AN156" s="43"/>
      <c r="AO156" s="44"/>
      <c r="AP156" s="44"/>
      <c r="AQ156" s="44"/>
      <c r="AR156" s="44"/>
      <c r="AS156" s="46"/>
      <c r="AT156" s="46"/>
      <c r="AU156" s="46"/>
      <c r="AV156" s="46"/>
      <c r="AW156" s="50"/>
      <c r="AX156" s="50"/>
      <c r="AY156" s="50"/>
      <c r="AZ156" s="50"/>
      <c r="BA156" s="54">
        <v>32</v>
      </c>
      <c r="BB156" s="54"/>
      <c r="BC156" s="54"/>
      <c r="BD156" s="64"/>
      <c r="BE156" s="64"/>
      <c r="BF156" s="64"/>
      <c r="BG156" s="57"/>
      <c r="BH156" s="57"/>
      <c r="BI156" s="57"/>
      <c r="BJ156" s="57"/>
      <c r="BK156" s="57"/>
      <c r="BL156" s="57"/>
      <c r="BM156" s="57"/>
      <c r="BN156" s="75"/>
      <c r="BO156" s="75"/>
      <c r="BP156" s="75"/>
      <c r="BQ156" s="75"/>
      <c r="BR156" s="78"/>
      <c r="BS156" s="78"/>
      <c r="BT156" s="78"/>
      <c r="BU156" s="61"/>
      <c r="BV156" s="61"/>
      <c r="BW156" s="61"/>
      <c r="BX156" s="61"/>
      <c r="BY156" s="71"/>
      <c r="BZ156" s="71"/>
      <c r="CA156" s="71"/>
      <c r="CB156" s="71"/>
      <c r="CC156" s="71"/>
      <c r="CD156" s="71"/>
      <c r="CE156" s="71"/>
      <c r="CF156" s="81"/>
      <c r="CG156" s="81"/>
      <c r="CH156" s="81"/>
      <c r="CI156" s="67"/>
      <c r="CJ156" s="67"/>
      <c r="CK156" s="67"/>
    </row>
    <row r="157" spans="1:89" s="9" customFormat="1" ht="20.25" customHeight="1" x14ac:dyDescent="0.2">
      <c r="A157" s="7" t="s">
        <v>356</v>
      </c>
      <c r="B157" s="10" t="s">
        <v>394</v>
      </c>
      <c r="C157" s="7" t="s">
        <v>674</v>
      </c>
      <c r="D157" s="7" t="s">
        <v>531</v>
      </c>
      <c r="E157" s="7" t="s">
        <v>23</v>
      </c>
      <c r="F157" s="7" t="s">
        <v>208</v>
      </c>
      <c r="G157" s="7" t="s">
        <v>802</v>
      </c>
      <c r="H157" s="7" t="s">
        <v>1207</v>
      </c>
      <c r="I157" s="7" t="s">
        <v>1208</v>
      </c>
      <c r="J157" s="7" t="s">
        <v>1375</v>
      </c>
      <c r="K157" s="7" t="s">
        <v>1371</v>
      </c>
      <c r="L157" s="7" t="s">
        <v>394</v>
      </c>
      <c r="M157" s="24"/>
      <c r="N157" s="24">
        <v>101</v>
      </c>
      <c r="O157" s="24"/>
      <c r="P157" s="24"/>
      <c r="Q157" s="30">
        <v>486</v>
      </c>
      <c r="R157" s="30"/>
      <c r="S157" s="30"/>
      <c r="T157" s="30"/>
      <c r="U157" s="85"/>
      <c r="V157" s="85"/>
      <c r="W157" s="85"/>
      <c r="X157" s="85"/>
      <c r="Y157" s="35"/>
      <c r="Z157" s="35"/>
      <c r="AA157" s="35"/>
      <c r="AB157" s="35"/>
      <c r="AC157" s="38"/>
      <c r="AD157" s="38">
        <v>260</v>
      </c>
      <c r="AE157" s="38"/>
      <c r="AF157" s="38"/>
      <c r="AG157" s="22"/>
      <c r="AH157" s="22"/>
      <c r="AI157" s="22"/>
      <c r="AJ157" s="22"/>
      <c r="AK157" s="43"/>
      <c r="AL157" s="43"/>
      <c r="AM157" s="43"/>
      <c r="AN157" s="43"/>
      <c r="AO157" s="44"/>
      <c r="AP157" s="44"/>
      <c r="AQ157" s="44"/>
      <c r="AR157" s="44"/>
      <c r="AS157" s="46"/>
      <c r="AT157" s="46"/>
      <c r="AU157" s="46"/>
      <c r="AV157" s="46"/>
      <c r="AW157" s="50"/>
      <c r="AX157" s="50"/>
      <c r="AY157" s="50"/>
      <c r="AZ157" s="50"/>
      <c r="BA157" s="54"/>
      <c r="BB157" s="54"/>
      <c r="BC157" s="54"/>
      <c r="BD157" s="64"/>
      <c r="BE157" s="64"/>
      <c r="BF157" s="64"/>
      <c r="BG157" s="57"/>
      <c r="BH157" s="57"/>
      <c r="BI157" s="57"/>
      <c r="BJ157" s="57"/>
      <c r="BK157" s="57"/>
      <c r="BL157" s="57"/>
      <c r="BM157" s="57"/>
      <c r="BN157" s="75"/>
      <c r="BO157" s="75"/>
      <c r="BP157" s="75"/>
      <c r="BQ157" s="75"/>
      <c r="BR157" s="78"/>
      <c r="BS157" s="78"/>
      <c r="BT157" s="78"/>
      <c r="BU157" s="61"/>
      <c r="BV157" s="61"/>
      <c r="BW157" s="61"/>
      <c r="BX157" s="61"/>
      <c r="BY157" s="71"/>
      <c r="BZ157" s="71"/>
      <c r="CA157" s="71"/>
      <c r="CB157" s="71"/>
      <c r="CC157" s="71"/>
      <c r="CD157" s="71"/>
      <c r="CE157" s="71"/>
      <c r="CF157" s="81"/>
      <c r="CG157" s="81"/>
      <c r="CH157" s="81"/>
      <c r="CI157" s="67"/>
      <c r="CJ157" s="67"/>
      <c r="CK157" s="67"/>
    </row>
    <row r="158" spans="1:89" s="9" customFormat="1" ht="20.25" customHeight="1" x14ac:dyDescent="0.2">
      <c r="A158" s="7" t="s">
        <v>356</v>
      </c>
      <c r="B158" s="10" t="s">
        <v>394</v>
      </c>
      <c r="C158" s="7" t="s">
        <v>674</v>
      </c>
      <c r="D158" s="7" t="s">
        <v>532</v>
      </c>
      <c r="E158" s="7" t="s">
        <v>23</v>
      </c>
      <c r="F158" s="7" t="s">
        <v>352</v>
      </c>
      <c r="G158" s="7" t="s">
        <v>818</v>
      </c>
      <c r="H158" s="7" t="s">
        <v>1209</v>
      </c>
      <c r="I158" s="7" t="s">
        <v>1210</v>
      </c>
      <c r="J158" s="7" t="s">
        <v>1375</v>
      </c>
      <c r="K158" s="7" t="s">
        <v>1371</v>
      </c>
      <c r="L158" s="7" t="s">
        <v>394</v>
      </c>
      <c r="M158" s="24">
        <v>68</v>
      </c>
      <c r="N158" s="24">
        <v>158</v>
      </c>
      <c r="O158" s="24"/>
      <c r="P158" s="24"/>
      <c r="Q158" s="30">
        <v>718</v>
      </c>
      <c r="R158" s="30">
        <v>68</v>
      </c>
      <c r="S158" s="30"/>
      <c r="T158" s="30"/>
      <c r="U158" s="85"/>
      <c r="V158" s="85"/>
      <c r="W158" s="85"/>
      <c r="X158" s="85"/>
      <c r="Y158" s="35"/>
      <c r="Z158" s="35"/>
      <c r="AA158" s="35"/>
      <c r="AB158" s="35"/>
      <c r="AC158" s="38"/>
      <c r="AD158" s="38">
        <v>433</v>
      </c>
      <c r="AE158" s="38"/>
      <c r="AF158" s="38"/>
      <c r="AG158" s="22"/>
      <c r="AH158" s="22"/>
      <c r="AI158" s="22"/>
      <c r="AJ158" s="22"/>
      <c r="AK158" s="43"/>
      <c r="AL158" s="43"/>
      <c r="AM158" s="43"/>
      <c r="AN158" s="43"/>
      <c r="AO158" s="44"/>
      <c r="AP158" s="44"/>
      <c r="AQ158" s="44"/>
      <c r="AR158" s="44"/>
      <c r="AS158" s="46"/>
      <c r="AT158" s="46"/>
      <c r="AU158" s="46"/>
      <c r="AV158" s="46"/>
      <c r="AW158" s="50"/>
      <c r="AX158" s="50"/>
      <c r="AY158" s="50"/>
      <c r="AZ158" s="50"/>
      <c r="BA158" s="54">
        <v>68</v>
      </c>
      <c r="BB158" s="54"/>
      <c r="BC158" s="54"/>
      <c r="BD158" s="64"/>
      <c r="BE158" s="64"/>
      <c r="BF158" s="64"/>
      <c r="BG158" s="57"/>
      <c r="BH158" s="57"/>
      <c r="BI158" s="57"/>
      <c r="BJ158" s="57"/>
      <c r="BK158" s="57"/>
      <c r="BL158" s="57"/>
      <c r="BM158" s="57"/>
      <c r="BN158" s="75"/>
      <c r="BO158" s="75"/>
      <c r="BP158" s="75"/>
      <c r="BQ158" s="75"/>
      <c r="BR158" s="78"/>
      <c r="BS158" s="78"/>
      <c r="BT158" s="78"/>
      <c r="BU158" s="61"/>
      <c r="BV158" s="61"/>
      <c r="BW158" s="61"/>
      <c r="BX158" s="61"/>
      <c r="BY158" s="71"/>
      <c r="BZ158" s="71"/>
      <c r="CA158" s="71"/>
      <c r="CB158" s="71"/>
      <c r="CC158" s="71"/>
      <c r="CD158" s="71"/>
      <c r="CE158" s="71"/>
      <c r="CF158" s="81"/>
      <c r="CG158" s="81"/>
      <c r="CH158" s="81"/>
      <c r="CI158" s="67"/>
      <c r="CJ158" s="67"/>
      <c r="CK158" s="67"/>
    </row>
    <row r="159" spans="1:89" s="9" customFormat="1" ht="20.25" customHeight="1" x14ac:dyDescent="0.2">
      <c r="A159" s="7" t="s">
        <v>609</v>
      </c>
      <c r="B159" s="10" t="s">
        <v>578</v>
      </c>
      <c r="C159" s="7" t="s">
        <v>674</v>
      </c>
      <c r="D159" s="7" t="s">
        <v>350</v>
      </c>
      <c r="E159" s="7" t="s">
        <v>23</v>
      </c>
      <c r="F159" s="7" t="s">
        <v>323</v>
      </c>
      <c r="G159" s="7" t="s">
        <v>819</v>
      </c>
      <c r="H159" s="7" t="s">
        <v>1211</v>
      </c>
      <c r="I159" s="7" t="s">
        <v>1212</v>
      </c>
      <c r="J159" s="7" t="s">
        <v>1375</v>
      </c>
      <c r="K159" s="7" t="s">
        <v>1371</v>
      </c>
      <c r="L159" s="7" t="s">
        <v>273</v>
      </c>
      <c r="M159" s="24"/>
      <c r="N159" s="24">
        <v>26</v>
      </c>
      <c r="O159" s="24"/>
      <c r="P159" s="24"/>
      <c r="Q159" s="30">
        <v>354</v>
      </c>
      <c r="R159" s="30"/>
      <c r="S159" s="30"/>
      <c r="T159" s="30"/>
      <c r="U159" s="85"/>
      <c r="V159" s="85"/>
      <c r="W159" s="85"/>
      <c r="X159" s="85"/>
      <c r="Y159" s="35"/>
      <c r="Z159" s="35"/>
      <c r="AA159" s="35"/>
      <c r="AB159" s="35"/>
      <c r="AC159" s="38"/>
      <c r="AD159" s="38">
        <v>174</v>
      </c>
      <c r="AE159" s="38"/>
      <c r="AF159" s="38"/>
      <c r="AG159" s="22"/>
      <c r="AH159" s="22">
        <v>57</v>
      </c>
      <c r="AI159" s="22"/>
      <c r="AJ159" s="22"/>
      <c r="AK159" s="43"/>
      <c r="AL159" s="43"/>
      <c r="AM159" s="43"/>
      <c r="AN159" s="43"/>
      <c r="AO159" s="44"/>
      <c r="AP159" s="44"/>
      <c r="AQ159" s="44"/>
      <c r="AR159" s="44"/>
      <c r="AS159" s="46"/>
      <c r="AT159" s="46"/>
      <c r="AU159" s="46"/>
      <c r="AV159" s="46"/>
      <c r="AW159" s="50"/>
      <c r="AX159" s="50"/>
      <c r="AY159" s="50"/>
      <c r="AZ159" s="50"/>
      <c r="BA159" s="54"/>
      <c r="BB159" s="54"/>
      <c r="BC159" s="54"/>
      <c r="BD159" s="64"/>
      <c r="BE159" s="64"/>
      <c r="BF159" s="64"/>
      <c r="BG159" s="57"/>
      <c r="BH159" s="57"/>
      <c r="BI159" s="57"/>
      <c r="BJ159" s="57"/>
      <c r="BK159" s="57"/>
      <c r="BL159" s="57"/>
      <c r="BM159" s="57"/>
      <c r="BN159" s="75"/>
      <c r="BO159" s="75"/>
      <c r="BP159" s="75"/>
      <c r="BQ159" s="75"/>
      <c r="BR159" s="78"/>
      <c r="BS159" s="78"/>
      <c r="BT159" s="78"/>
      <c r="BU159" s="61"/>
      <c r="BV159" s="61"/>
      <c r="BW159" s="61"/>
      <c r="BX159" s="61"/>
      <c r="BY159" s="71"/>
      <c r="BZ159" s="71"/>
      <c r="CA159" s="71"/>
      <c r="CB159" s="71"/>
      <c r="CC159" s="71"/>
      <c r="CD159" s="71"/>
      <c r="CE159" s="71"/>
      <c r="CF159" s="81"/>
      <c r="CG159" s="81"/>
      <c r="CH159" s="81"/>
      <c r="CI159" s="67"/>
      <c r="CJ159" s="67"/>
      <c r="CK159" s="67"/>
    </row>
    <row r="160" spans="1:89" s="9" customFormat="1" ht="20.25" customHeight="1" x14ac:dyDescent="0.2">
      <c r="A160" s="7" t="s">
        <v>609</v>
      </c>
      <c r="B160" s="10" t="s">
        <v>578</v>
      </c>
      <c r="C160" s="7" t="s">
        <v>674</v>
      </c>
      <c r="D160" s="7" t="s">
        <v>351</v>
      </c>
      <c r="E160" s="7" t="s">
        <v>23</v>
      </c>
      <c r="F160" s="7" t="s">
        <v>352</v>
      </c>
      <c r="G160" s="7" t="s">
        <v>818</v>
      </c>
      <c r="H160" s="7" t="s">
        <v>1213</v>
      </c>
      <c r="I160" s="7" t="s">
        <v>1214</v>
      </c>
      <c r="J160" s="7" t="s">
        <v>1375</v>
      </c>
      <c r="K160" s="7" t="s">
        <v>1371</v>
      </c>
      <c r="L160" s="7" t="s">
        <v>289</v>
      </c>
      <c r="M160" s="24"/>
      <c r="N160" s="24">
        <v>16</v>
      </c>
      <c r="O160" s="24"/>
      <c r="P160" s="24"/>
      <c r="Q160" s="30">
        <v>166</v>
      </c>
      <c r="R160" s="30"/>
      <c r="S160" s="30"/>
      <c r="T160" s="30"/>
      <c r="U160" s="85"/>
      <c r="V160" s="85"/>
      <c r="W160" s="85"/>
      <c r="X160" s="85"/>
      <c r="Y160" s="35"/>
      <c r="Z160" s="35"/>
      <c r="AA160" s="35"/>
      <c r="AB160" s="35"/>
      <c r="AC160" s="38"/>
      <c r="AD160" s="38">
        <v>110</v>
      </c>
      <c r="AE160" s="38"/>
      <c r="AF160" s="38"/>
      <c r="AG160" s="22"/>
      <c r="AH160" s="22"/>
      <c r="AI160" s="22"/>
      <c r="AJ160" s="22"/>
      <c r="AK160" s="43"/>
      <c r="AL160" s="43"/>
      <c r="AM160" s="43"/>
      <c r="AN160" s="43"/>
      <c r="AO160" s="44"/>
      <c r="AP160" s="44"/>
      <c r="AQ160" s="44"/>
      <c r="AR160" s="44"/>
      <c r="AS160" s="46"/>
      <c r="AT160" s="46"/>
      <c r="AU160" s="46"/>
      <c r="AV160" s="46"/>
      <c r="AW160" s="50"/>
      <c r="AX160" s="50"/>
      <c r="AY160" s="50"/>
      <c r="AZ160" s="50"/>
      <c r="BA160" s="54"/>
      <c r="BB160" s="54"/>
      <c r="BC160" s="54"/>
      <c r="BD160" s="64"/>
      <c r="BE160" s="64"/>
      <c r="BF160" s="64"/>
      <c r="BG160" s="57"/>
      <c r="BH160" s="57"/>
      <c r="BI160" s="57"/>
      <c r="BJ160" s="57"/>
      <c r="BK160" s="57"/>
      <c r="BL160" s="57"/>
      <c r="BM160" s="57"/>
      <c r="BN160" s="75"/>
      <c r="BO160" s="75"/>
      <c r="BP160" s="75"/>
      <c r="BQ160" s="75"/>
      <c r="BR160" s="78"/>
      <c r="BS160" s="78"/>
      <c r="BT160" s="78"/>
      <c r="BU160" s="61"/>
      <c r="BV160" s="61"/>
      <c r="BW160" s="61"/>
      <c r="BX160" s="61"/>
      <c r="BY160" s="71"/>
      <c r="BZ160" s="71"/>
      <c r="CA160" s="71"/>
      <c r="CB160" s="71"/>
      <c r="CC160" s="71"/>
      <c r="CD160" s="71"/>
      <c r="CE160" s="71"/>
      <c r="CF160" s="81"/>
      <c r="CG160" s="81"/>
      <c r="CH160" s="81"/>
      <c r="CI160" s="67"/>
      <c r="CJ160" s="67"/>
      <c r="CK160" s="67"/>
    </row>
    <row r="161" spans="1:89" s="9" customFormat="1" ht="20.25" customHeight="1" x14ac:dyDescent="0.2">
      <c r="A161" s="7" t="s">
        <v>609</v>
      </c>
      <c r="B161" s="10" t="s">
        <v>302</v>
      </c>
      <c r="C161" s="7" t="s">
        <v>674</v>
      </c>
      <c r="D161" s="7" t="s">
        <v>353</v>
      </c>
      <c r="E161" s="7" t="s">
        <v>23</v>
      </c>
      <c r="F161" s="7" t="s">
        <v>598</v>
      </c>
      <c r="G161" s="7" t="s">
        <v>820</v>
      </c>
      <c r="H161" s="7" t="s">
        <v>1215</v>
      </c>
      <c r="I161" s="7" t="s">
        <v>1216</v>
      </c>
      <c r="J161" s="7" t="s">
        <v>1375</v>
      </c>
      <c r="K161" s="7" t="s">
        <v>1371</v>
      </c>
      <c r="L161" s="7" t="s">
        <v>302</v>
      </c>
      <c r="M161" s="24"/>
      <c r="N161" s="24">
        <v>80</v>
      </c>
      <c r="O161" s="24"/>
      <c r="P161" s="24"/>
      <c r="Q161" s="30">
        <v>516</v>
      </c>
      <c r="R161" s="30"/>
      <c r="S161" s="30"/>
      <c r="T161" s="30"/>
      <c r="U161" s="85"/>
      <c r="V161" s="85"/>
      <c r="W161" s="85"/>
      <c r="X161" s="85"/>
      <c r="Y161" s="35"/>
      <c r="Z161" s="35"/>
      <c r="AA161" s="35"/>
      <c r="AB161" s="35"/>
      <c r="AC161" s="38"/>
      <c r="AD161" s="38">
        <v>305</v>
      </c>
      <c r="AE161" s="38"/>
      <c r="AF161" s="38"/>
      <c r="AG161" s="22"/>
      <c r="AH161" s="22"/>
      <c r="AI161" s="22"/>
      <c r="AJ161" s="22"/>
      <c r="AK161" s="43"/>
      <c r="AL161" s="43"/>
      <c r="AM161" s="43"/>
      <c r="AN161" s="43"/>
      <c r="AO161" s="44"/>
      <c r="AP161" s="44"/>
      <c r="AQ161" s="44"/>
      <c r="AR161" s="44"/>
      <c r="AS161" s="46"/>
      <c r="AT161" s="46"/>
      <c r="AU161" s="46"/>
      <c r="AV161" s="46"/>
      <c r="AW161" s="50"/>
      <c r="AX161" s="50"/>
      <c r="AY161" s="50"/>
      <c r="AZ161" s="50"/>
      <c r="BA161" s="54"/>
      <c r="BB161" s="54"/>
      <c r="BC161" s="54"/>
      <c r="BD161" s="64"/>
      <c r="BE161" s="64"/>
      <c r="BF161" s="64"/>
      <c r="BG161" s="57">
        <v>49</v>
      </c>
      <c r="BH161" s="57"/>
      <c r="BI161" s="57"/>
      <c r="BJ161" s="57"/>
      <c r="BK161" s="57"/>
      <c r="BL161" s="57"/>
      <c r="BM161" s="57"/>
      <c r="BN161" s="75"/>
      <c r="BO161" s="75"/>
      <c r="BP161" s="75"/>
      <c r="BQ161" s="75"/>
      <c r="BR161" s="78"/>
      <c r="BS161" s="78"/>
      <c r="BT161" s="78"/>
      <c r="BU161" s="61"/>
      <c r="BV161" s="61"/>
      <c r="BW161" s="61"/>
      <c r="BX161" s="61"/>
      <c r="BY161" s="71"/>
      <c r="BZ161" s="71"/>
      <c r="CA161" s="71"/>
      <c r="CB161" s="71"/>
      <c r="CC161" s="71"/>
      <c r="CD161" s="71"/>
      <c r="CE161" s="71"/>
      <c r="CF161" s="81"/>
      <c r="CG161" s="81"/>
      <c r="CH161" s="81"/>
      <c r="CI161" s="67"/>
      <c r="CJ161" s="67"/>
      <c r="CK161" s="67"/>
    </row>
    <row r="162" spans="1:89" s="9" customFormat="1" ht="20.25" customHeight="1" x14ac:dyDescent="0.2">
      <c r="A162" s="7" t="s">
        <v>356</v>
      </c>
      <c r="B162" s="10" t="s">
        <v>592</v>
      </c>
      <c r="C162" s="7" t="s">
        <v>673</v>
      </c>
      <c r="D162" s="7" t="s">
        <v>440</v>
      </c>
      <c r="E162" s="7" t="s">
        <v>331</v>
      </c>
      <c r="F162" s="7" t="s">
        <v>441</v>
      </c>
      <c r="G162" s="7" t="s">
        <v>821</v>
      </c>
      <c r="H162" s="7" t="s">
        <v>1355</v>
      </c>
      <c r="I162" s="7" t="s">
        <v>1356</v>
      </c>
      <c r="J162" s="7" t="s">
        <v>1376</v>
      </c>
      <c r="K162" s="7" t="s">
        <v>1373</v>
      </c>
      <c r="L162" s="7" t="s">
        <v>365</v>
      </c>
      <c r="M162" s="24"/>
      <c r="N162" s="24"/>
      <c r="O162" s="24"/>
      <c r="P162" s="24"/>
      <c r="Q162" s="30">
        <v>95</v>
      </c>
      <c r="R162" s="30"/>
      <c r="S162" s="30"/>
      <c r="T162" s="30"/>
      <c r="U162" s="85"/>
      <c r="V162" s="85"/>
      <c r="W162" s="85"/>
      <c r="X162" s="85"/>
      <c r="Y162" s="35"/>
      <c r="Z162" s="35"/>
      <c r="AA162" s="35"/>
      <c r="AB162" s="35"/>
      <c r="AC162" s="38"/>
      <c r="AD162" s="38"/>
      <c r="AE162" s="38"/>
      <c r="AF162" s="38"/>
      <c r="AG162" s="22"/>
      <c r="AH162" s="22"/>
      <c r="AI162" s="22"/>
      <c r="AJ162" s="22"/>
      <c r="AK162" s="43"/>
      <c r="AL162" s="43"/>
      <c r="AM162" s="43"/>
      <c r="AN162" s="43"/>
      <c r="AO162" s="44"/>
      <c r="AP162" s="44"/>
      <c r="AQ162" s="44"/>
      <c r="AR162" s="44"/>
      <c r="AS162" s="46"/>
      <c r="AT162" s="46"/>
      <c r="AU162" s="46"/>
      <c r="AV162" s="46"/>
      <c r="AW162" s="50"/>
      <c r="AX162" s="50"/>
      <c r="AY162" s="50"/>
      <c r="AZ162" s="50"/>
      <c r="BA162" s="54"/>
      <c r="BB162" s="54"/>
      <c r="BC162" s="54"/>
      <c r="BD162" s="64"/>
      <c r="BE162" s="64"/>
      <c r="BF162" s="64"/>
      <c r="BG162" s="57"/>
      <c r="BH162" s="57"/>
      <c r="BI162" s="57"/>
      <c r="BJ162" s="57"/>
      <c r="BK162" s="57"/>
      <c r="BL162" s="57"/>
      <c r="BM162" s="57"/>
      <c r="BN162" s="75"/>
      <c r="BO162" s="75"/>
      <c r="BP162" s="75"/>
      <c r="BQ162" s="75"/>
      <c r="BR162" s="78"/>
      <c r="BS162" s="78"/>
      <c r="BT162" s="78"/>
      <c r="BU162" s="61"/>
      <c r="BV162" s="61"/>
      <c r="BW162" s="61"/>
      <c r="BX162" s="61"/>
      <c r="BY162" s="71"/>
      <c r="BZ162" s="71"/>
      <c r="CA162" s="71"/>
      <c r="CB162" s="71"/>
      <c r="CC162" s="71"/>
      <c r="CD162" s="71"/>
      <c r="CE162" s="71"/>
      <c r="CF162" s="81"/>
      <c r="CG162" s="81"/>
      <c r="CH162" s="81"/>
      <c r="CI162" s="67"/>
      <c r="CJ162" s="67"/>
      <c r="CK162" s="67"/>
    </row>
    <row r="163" spans="1:89" s="9" customFormat="1" ht="20.25" customHeight="1" x14ac:dyDescent="0.2">
      <c r="A163" s="7" t="s">
        <v>609</v>
      </c>
      <c r="B163" s="10" t="s">
        <v>302</v>
      </c>
      <c r="C163" s="7" t="s">
        <v>673</v>
      </c>
      <c r="D163" s="7" t="s">
        <v>330</v>
      </c>
      <c r="E163" s="7" t="s">
        <v>331</v>
      </c>
      <c r="F163" s="7" t="s">
        <v>332</v>
      </c>
      <c r="G163" s="7" t="s">
        <v>822</v>
      </c>
      <c r="H163" s="7" t="s">
        <v>1357</v>
      </c>
      <c r="I163" s="7" t="s">
        <v>1358</v>
      </c>
      <c r="J163" s="7" t="s">
        <v>1376</v>
      </c>
      <c r="K163" s="7" t="s">
        <v>1373</v>
      </c>
      <c r="L163" s="7" t="s">
        <v>308</v>
      </c>
      <c r="M163" s="24"/>
      <c r="N163" s="24"/>
      <c r="O163" s="24"/>
      <c r="P163" s="24"/>
      <c r="Q163" s="30">
        <v>113</v>
      </c>
      <c r="R163" s="30"/>
      <c r="S163" s="30"/>
      <c r="T163" s="30"/>
      <c r="U163" s="85"/>
      <c r="V163" s="85"/>
      <c r="W163" s="85"/>
      <c r="X163" s="85"/>
      <c r="Y163" s="35"/>
      <c r="Z163" s="35"/>
      <c r="AA163" s="35"/>
      <c r="AB163" s="35"/>
      <c r="AC163" s="38"/>
      <c r="AD163" s="38"/>
      <c r="AE163" s="38"/>
      <c r="AF163" s="38"/>
      <c r="AG163" s="22"/>
      <c r="AH163" s="22"/>
      <c r="AI163" s="22"/>
      <c r="AJ163" s="22"/>
      <c r="AK163" s="43"/>
      <c r="AL163" s="43"/>
      <c r="AM163" s="43"/>
      <c r="AN163" s="43"/>
      <c r="AO163" s="44"/>
      <c r="AP163" s="44"/>
      <c r="AQ163" s="44"/>
      <c r="AR163" s="44"/>
      <c r="AS163" s="46"/>
      <c r="AT163" s="46"/>
      <c r="AU163" s="46"/>
      <c r="AV163" s="46"/>
      <c r="AW163" s="50"/>
      <c r="AX163" s="50"/>
      <c r="AY163" s="50"/>
      <c r="AZ163" s="50"/>
      <c r="BA163" s="54"/>
      <c r="BB163" s="54"/>
      <c r="BC163" s="54"/>
      <c r="BD163" s="64"/>
      <c r="BE163" s="64"/>
      <c r="BF163" s="64"/>
      <c r="BG163" s="57"/>
      <c r="BH163" s="57"/>
      <c r="BI163" s="57"/>
      <c r="BJ163" s="57"/>
      <c r="BK163" s="57"/>
      <c r="BL163" s="57"/>
      <c r="BM163" s="57"/>
      <c r="BN163" s="75"/>
      <c r="BO163" s="75"/>
      <c r="BP163" s="75"/>
      <c r="BQ163" s="75"/>
      <c r="BR163" s="78"/>
      <c r="BS163" s="78"/>
      <c r="BT163" s="78"/>
      <c r="BU163" s="61"/>
      <c r="BV163" s="61"/>
      <c r="BW163" s="61"/>
      <c r="BX163" s="61"/>
      <c r="BY163" s="71"/>
      <c r="BZ163" s="71"/>
      <c r="CA163" s="71"/>
      <c r="CB163" s="71"/>
      <c r="CC163" s="71"/>
      <c r="CD163" s="71"/>
      <c r="CE163" s="71"/>
      <c r="CF163" s="81"/>
      <c r="CG163" s="81"/>
      <c r="CH163" s="81"/>
      <c r="CI163" s="67"/>
      <c r="CJ163" s="67"/>
      <c r="CK163" s="67"/>
    </row>
    <row r="164" spans="1:89" s="9" customFormat="1" ht="20.25" customHeight="1" x14ac:dyDescent="0.2">
      <c r="A164" s="7" t="s">
        <v>11</v>
      </c>
      <c r="B164" s="10" t="s">
        <v>576</v>
      </c>
      <c r="C164" s="7" t="s">
        <v>673</v>
      </c>
      <c r="D164" s="7" t="s">
        <v>12</v>
      </c>
      <c r="E164" s="7" t="s">
        <v>13</v>
      </c>
      <c r="F164" s="7" t="s">
        <v>14</v>
      </c>
      <c r="G164" s="7" t="s">
        <v>823</v>
      </c>
      <c r="H164" s="7" t="s">
        <v>1217</v>
      </c>
      <c r="I164" s="7" t="s">
        <v>1218</v>
      </c>
      <c r="J164" s="7" t="s">
        <v>1377</v>
      </c>
      <c r="K164" s="7" t="s">
        <v>1372</v>
      </c>
      <c r="L164" s="7" t="s">
        <v>15</v>
      </c>
      <c r="M164" s="24">
        <v>39</v>
      </c>
      <c r="N164" s="24">
        <v>369</v>
      </c>
      <c r="O164" s="24"/>
      <c r="P164" s="24"/>
      <c r="Q164" s="30">
        <v>659</v>
      </c>
      <c r="R164" s="30">
        <v>39</v>
      </c>
      <c r="S164" s="30"/>
      <c r="T164" s="30">
        <v>19</v>
      </c>
      <c r="U164" s="85"/>
      <c r="V164" s="85"/>
      <c r="W164" s="85"/>
      <c r="X164" s="85"/>
      <c r="Y164" s="35"/>
      <c r="Z164" s="35"/>
      <c r="AA164" s="35"/>
      <c r="AB164" s="35"/>
      <c r="AC164" s="38"/>
      <c r="AD164" s="38">
        <v>281</v>
      </c>
      <c r="AE164" s="38">
        <v>64</v>
      </c>
      <c r="AF164" s="38"/>
      <c r="AG164" s="22"/>
      <c r="AH164" s="22"/>
      <c r="AI164" s="22"/>
      <c r="AJ164" s="22"/>
      <c r="AK164" s="43"/>
      <c r="AL164" s="43"/>
      <c r="AM164" s="43"/>
      <c r="AN164" s="43"/>
      <c r="AO164" s="44"/>
      <c r="AP164" s="44"/>
      <c r="AQ164" s="44"/>
      <c r="AR164" s="44"/>
      <c r="AS164" s="46"/>
      <c r="AT164" s="46"/>
      <c r="AU164" s="46"/>
      <c r="AV164" s="46"/>
      <c r="AW164" s="50"/>
      <c r="AX164" s="50">
        <v>9</v>
      </c>
      <c r="AY164" s="50"/>
      <c r="AZ164" s="50"/>
      <c r="BA164" s="54"/>
      <c r="BB164" s="54"/>
      <c r="BC164" s="54"/>
      <c r="BD164" s="64"/>
      <c r="BE164" s="64"/>
      <c r="BF164" s="64"/>
      <c r="BG164" s="57"/>
      <c r="BH164" s="57">
        <v>54</v>
      </c>
      <c r="BI164" s="57">
        <v>59</v>
      </c>
      <c r="BJ164" s="57">
        <v>59</v>
      </c>
      <c r="BK164" s="57"/>
      <c r="BL164" s="57"/>
      <c r="BM164" s="57"/>
      <c r="BN164" s="75"/>
      <c r="BO164" s="75"/>
      <c r="BP164" s="75"/>
      <c r="BQ164" s="75"/>
      <c r="BR164" s="78"/>
      <c r="BS164" s="78"/>
      <c r="BT164" s="78"/>
      <c r="BU164" s="61"/>
      <c r="BV164" s="61"/>
      <c r="BW164" s="61"/>
      <c r="BX164" s="61"/>
      <c r="BY164" s="71"/>
      <c r="BZ164" s="71"/>
      <c r="CA164" s="71"/>
      <c r="CB164" s="71"/>
      <c r="CC164" s="71"/>
      <c r="CD164" s="71"/>
      <c r="CE164" s="71"/>
      <c r="CF164" s="81"/>
      <c r="CG164" s="81"/>
      <c r="CH164" s="81"/>
      <c r="CI164" s="67"/>
      <c r="CJ164" s="67"/>
      <c r="CK164" s="67"/>
    </row>
    <row r="165" spans="1:89" s="9" customFormat="1" ht="20.25" customHeight="1" x14ac:dyDescent="0.2">
      <c r="A165" s="7" t="s">
        <v>11</v>
      </c>
      <c r="B165" s="10" t="s">
        <v>587</v>
      </c>
      <c r="C165" s="7" t="s">
        <v>673</v>
      </c>
      <c r="D165" s="7" t="s">
        <v>31</v>
      </c>
      <c r="E165" s="7" t="s">
        <v>13</v>
      </c>
      <c r="F165" s="7" t="s">
        <v>32</v>
      </c>
      <c r="G165" s="7" t="s">
        <v>824</v>
      </c>
      <c r="H165" s="7" t="s">
        <v>1219</v>
      </c>
      <c r="I165" s="7" t="s">
        <v>1220</v>
      </c>
      <c r="J165" s="7" t="s">
        <v>1377</v>
      </c>
      <c r="K165" s="7" t="s">
        <v>1372</v>
      </c>
      <c r="L165" s="7" t="s">
        <v>33</v>
      </c>
      <c r="M165" s="24">
        <v>2</v>
      </c>
      <c r="N165" s="24">
        <v>39</v>
      </c>
      <c r="O165" s="24"/>
      <c r="P165" s="24"/>
      <c r="Q165" s="30">
        <v>244</v>
      </c>
      <c r="R165" s="30">
        <v>2</v>
      </c>
      <c r="S165" s="30"/>
      <c r="T165" s="30">
        <v>23</v>
      </c>
      <c r="U165" s="85"/>
      <c r="V165" s="85"/>
      <c r="W165" s="85"/>
      <c r="X165" s="85"/>
      <c r="Y165" s="35"/>
      <c r="Z165" s="35"/>
      <c r="AA165" s="35"/>
      <c r="AB165" s="35"/>
      <c r="AC165" s="38"/>
      <c r="AD165" s="38">
        <v>205</v>
      </c>
      <c r="AE165" s="38"/>
      <c r="AF165" s="38"/>
      <c r="AG165" s="22"/>
      <c r="AH165" s="22"/>
      <c r="AI165" s="22"/>
      <c r="AJ165" s="22"/>
      <c r="AK165" s="43"/>
      <c r="AL165" s="43"/>
      <c r="AM165" s="43"/>
      <c r="AN165" s="43"/>
      <c r="AO165" s="44"/>
      <c r="AP165" s="44"/>
      <c r="AQ165" s="44"/>
      <c r="AR165" s="44"/>
      <c r="AS165" s="46"/>
      <c r="AT165" s="46"/>
      <c r="AU165" s="46"/>
      <c r="AV165" s="46"/>
      <c r="AW165" s="50"/>
      <c r="AX165" s="50"/>
      <c r="AY165" s="50"/>
      <c r="AZ165" s="50"/>
      <c r="BA165" s="54"/>
      <c r="BB165" s="54"/>
      <c r="BC165" s="54"/>
      <c r="BD165" s="64"/>
      <c r="BE165" s="64"/>
      <c r="BF165" s="64"/>
      <c r="BG165" s="57"/>
      <c r="BH165" s="57">
        <v>13</v>
      </c>
      <c r="BI165" s="57">
        <v>5</v>
      </c>
      <c r="BJ165" s="57">
        <v>2</v>
      </c>
      <c r="BK165" s="57"/>
      <c r="BL165" s="57"/>
      <c r="BM165" s="57"/>
      <c r="BN165" s="75"/>
      <c r="BO165" s="75"/>
      <c r="BP165" s="75"/>
      <c r="BQ165" s="75"/>
      <c r="BR165" s="78"/>
      <c r="BS165" s="78"/>
      <c r="BT165" s="78"/>
      <c r="BU165" s="61"/>
      <c r="BV165" s="61"/>
      <c r="BW165" s="61"/>
      <c r="BX165" s="61"/>
      <c r="BY165" s="71"/>
      <c r="BZ165" s="71"/>
      <c r="CA165" s="71"/>
      <c r="CB165" s="71"/>
      <c r="CC165" s="71"/>
      <c r="CD165" s="71"/>
      <c r="CE165" s="71"/>
      <c r="CF165" s="81"/>
      <c r="CG165" s="81"/>
      <c r="CH165" s="81"/>
      <c r="CI165" s="67"/>
      <c r="CJ165" s="67"/>
      <c r="CK165" s="67"/>
    </row>
    <row r="166" spans="1:89" s="9" customFormat="1" ht="20.25" customHeight="1" x14ac:dyDescent="0.2">
      <c r="A166" s="7" t="s">
        <v>11</v>
      </c>
      <c r="B166" s="10" t="s">
        <v>577</v>
      </c>
      <c r="C166" s="7" t="s">
        <v>673</v>
      </c>
      <c r="D166" s="7" t="s">
        <v>67</v>
      </c>
      <c r="E166" s="7" t="s">
        <v>13</v>
      </c>
      <c r="F166" s="7" t="s">
        <v>68</v>
      </c>
      <c r="G166" s="7" t="s">
        <v>825</v>
      </c>
      <c r="H166" s="7" t="s">
        <v>1221</v>
      </c>
      <c r="I166" s="7" t="s">
        <v>1222</v>
      </c>
      <c r="J166" s="7" t="s">
        <v>1377</v>
      </c>
      <c r="K166" s="7" t="s">
        <v>1372</v>
      </c>
      <c r="L166" s="7" t="s">
        <v>69</v>
      </c>
      <c r="M166" s="24"/>
      <c r="N166" s="24">
        <v>175</v>
      </c>
      <c r="O166" s="24"/>
      <c r="P166" s="24"/>
      <c r="Q166" s="30">
        <v>341</v>
      </c>
      <c r="R166" s="30"/>
      <c r="S166" s="30"/>
      <c r="T166" s="30">
        <v>19</v>
      </c>
      <c r="U166" s="85"/>
      <c r="V166" s="85"/>
      <c r="W166" s="85"/>
      <c r="X166" s="85"/>
      <c r="Y166" s="35"/>
      <c r="Z166" s="35"/>
      <c r="AA166" s="35"/>
      <c r="AB166" s="35"/>
      <c r="AC166" s="38"/>
      <c r="AD166" s="38">
        <v>165</v>
      </c>
      <c r="AE166" s="38">
        <v>43</v>
      </c>
      <c r="AF166" s="38"/>
      <c r="AG166" s="22"/>
      <c r="AH166" s="22"/>
      <c r="AI166" s="22"/>
      <c r="AJ166" s="22"/>
      <c r="AK166" s="43"/>
      <c r="AL166" s="43"/>
      <c r="AM166" s="43"/>
      <c r="AN166" s="43"/>
      <c r="AO166" s="44"/>
      <c r="AP166" s="44"/>
      <c r="AQ166" s="44"/>
      <c r="AR166" s="44"/>
      <c r="AS166" s="46"/>
      <c r="AT166" s="46"/>
      <c r="AU166" s="46"/>
      <c r="AV166" s="46"/>
      <c r="AW166" s="50"/>
      <c r="AX166" s="50">
        <v>1</v>
      </c>
      <c r="AY166" s="50"/>
      <c r="AZ166" s="50"/>
      <c r="BA166" s="54"/>
      <c r="BB166" s="54"/>
      <c r="BC166" s="54"/>
      <c r="BD166" s="64"/>
      <c r="BE166" s="64"/>
      <c r="BF166" s="64"/>
      <c r="BG166" s="57"/>
      <c r="BH166" s="57"/>
      <c r="BI166" s="57"/>
      <c r="BJ166" s="57"/>
      <c r="BK166" s="57"/>
      <c r="BL166" s="57"/>
      <c r="BM166" s="57"/>
      <c r="BN166" s="75"/>
      <c r="BO166" s="75"/>
      <c r="BP166" s="75"/>
      <c r="BQ166" s="75"/>
      <c r="BR166" s="78"/>
      <c r="BS166" s="78"/>
      <c r="BT166" s="78"/>
      <c r="BU166" s="61"/>
      <c r="BV166" s="61"/>
      <c r="BW166" s="61"/>
      <c r="BX166" s="61"/>
      <c r="BY166" s="71"/>
      <c r="BZ166" s="71"/>
      <c r="CA166" s="71"/>
      <c r="CB166" s="71"/>
      <c r="CC166" s="71"/>
      <c r="CD166" s="71"/>
      <c r="CE166" s="71"/>
      <c r="CF166" s="81"/>
      <c r="CG166" s="81"/>
      <c r="CH166" s="81"/>
      <c r="CI166" s="67"/>
      <c r="CJ166" s="67"/>
      <c r="CK166" s="67"/>
    </row>
    <row r="167" spans="1:89" s="9" customFormat="1" ht="20.25" customHeight="1" x14ac:dyDescent="0.2">
      <c r="A167" s="7" t="s">
        <v>149</v>
      </c>
      <c r="B167" s="10" t="s">
        <v>590</v>
      </c>
      <c r="C167" s="7" t="s">
        <v>673</v>
      </c>
      <c r="D167" s="7" t="s">
        <v>261</v>
      </c>
      <c r="E167" s="7" t="s">
        <v>13</v>
      </c>
      <c r="F167" s="7" t="s">
        <v>262</v>
      </c>
      <c r="G167" s="7" t="s">
        <v>826</v>
      </c>
      <c r="H167" s="7" t="s">
        <v>1223</v>
      </c>
      <c r="I167" s="7" t="s">
        <v>1224</v>
      </c>
      <c r="J167" s="7" t="s">
        <v>1377</v>
      </c>
      <c r="K167" s="7" t="s">
        <v>1372</v>
      </c>
      <c r="L167" s="7" t="s">
        <v>185</v>
      </c>
      <c r="M167" s="24"/>
      <c r="N167" s="24">
        <v>181</v>
      </c>
      <c r="O167" s="24"/>
      <c r="P167" s="24"/>
      <c r="Q167" s="30">
        <v>804</v>
      </c>
      <c r="R167" s="30"/>
      <c r="S167" s="30"/>
      <c r="T167" s="30">
        <v>29</v>
      </c>
      <c r="U167" s="85"/>
      <c r="V167" s="85"/>
      <c r="W167" s="85"/>
      <c r="X167" s="85"/>
      <c r="Y167" s="35"/>
      <c r="Z167" s="35"/>
      <c r="AA167" s="35"/>
      <c r="AB167" s="35"/>
      <c r="AC167" s="38"/>
      <c r="AD167" s="38">
        <v>615</v>
      </c>
      <c r="AE167" s="38"/>
      <c r="AF167" s="38"/>
      <c r="AG167" s="22"/>
      <c r="AH167" s="22"/>
      <c r="AI167" s="22">
        <v>144</v>
      </c>
      <c r="AJ167" s="22"/>
      <c r="AK167" s="43"/>
      <c r="AL167" s="43"/>
      <c r="AM167" s="43"/>
      <c r="AN167" s="43"/>
      <c r="AO167" s="44"/>
      <c r="AP167" s="44"/>
      <c r="AQ167" s="44"/>
      <c r="AR167" s="44"/>
      <c r="AS167" s="46"/>
      <c r="AT167" s="46"/>
      <c r="AU167" s="46"/>
      <c r="AV167" s="46"/>
      <c r="AW167" s="50"/>
      <c r="AX167" s="50">
        <v>8</v>
      </c>
      <c r="AY167" s="50">
        <v>1</v>
      </c>
      <c r="AZ167" s="50"/>
      <c r="BA167" s="54"/>
      <c r="BB167" s="54"/>
      <c r="BC167" s="54"/>
      <c r="BD167" s="64">
        <v>22</v>
      </c>
      <c r="BE167" s="64">
        <v>18</v>
      </c>
      <c r="BF167" s="64">
        <v>16</v>
      </c>
      <c r="BG167" s="57"/>
      <c r="BH167" s="57"/>
      <c r="BI167" s="57"/>
      <c r="BJ167" s="57"/>
      <c r="BK167" s="57"/>
      <c r="BL167" s="57"/>
      <c r="BM167" s="57"/>
      <c r="BN167" s="75">
        <v>20</v>
      </c>
      <c r="BO167" s="75">
        <v>24</v>
      </c>
      <c r="BP167" s="75">
        <v>21</v>
      </c>
      <c r="BQ167" s="75"/>
      <c r="BR167" s="78"/>
      <c r="BS167" s="78"/>
      <c r="BT167" s="78"/>
      <c r="BU167" s="61"/>
      <c r="BV167" s="61"/>
      <c r="BW167" s="61"/>
      <c r="BX167" s="61"/>
      <c r="BY167" s="71"/>
      <c r="BZ167" s="71"/>
      <c r="CA167" s="71"/>
      <c r="CB167" s="71"/>
      <c r="CC167" s="71"/>
      <c r="CD167" s="71"/>
      <c r="CE167" s="71"/>
      <c r="CF167" s="81"/>
      <c r="CG167" s="81"/>
      <c r="CH167" s="81"/>
      <c r="CI167" s="67"/>
      <c r="CJ167" s="67"/>
      <c r="CK167" s="67"/>
    </row>
    <row r="168" spans="1:89" s="9" customFormat="1" ht="20.25" customHeight="1" x14ac:dyDescent="0.2">
      <c r="A168" s="7" t="s">
        <v>356</v>
      </c>
      <c r="B168" s="10" t="s">
        <v>592</v>
      </c>
      <c r="C168" s="7" t="s">
        <v>673</v>
      </c>
      <c r="D168" s="7" t="s">
        <v>363</v>
      </c>
      <c r="E168" s="7" t="s">
        <v>13</v>
      </c>
      <c r="F168" s="7" t="s">
        <v>364</v>
      </c>
      <c r="G168" s="7" t="s">
        <v>827</v>
      </c>
      <c r="H168" s="7" t="s">
        <v>1225</v>
      </c>
      <c r="I168" s="7" t="s">
        <v>1226</v>
      </c>
      <c r="J168" s="7" t="s">
        <v>1377</v>
      </c>
      <c r="K168" s="7" t="s">
        <v>1372</v>
      </c>
      <c r="L168" s="7" t="s">
        <v>365</v>
      </c>
      <c r="M168" s="24">
        <v>126</v>
      </c>
      <c r="N168" s="24">
        <v>232</v>
      </c>
      <c r="O168" s="24"/>
      <c r="P168" s="24"/>
      <c r="Q168" s="30">
        <v>675</v>
      </c>
      <c r="R168" s="30">
        <v>126</v>
      </c>
      <c r="S168" s="30"/>
      <c r="T168" s="30">
        <v>39</v>
      </c>
      <c r="U168" s="85"/>
      <c r="V168" s="85"/>
      <c r="W168" s="85"/>
      <c r="X168" s="85"/>
      <c r="Y168" s="35"/>
      <c r="Z168" s="35"/>
      <c r="AA168" s="35"/>
      <c r="AB168" s="35"/>
      <c r="AC168" s="38"/>
      <c r="AD168" s="38">
        <v>383</v>
      </c>
      <c r="AE168" s="38">
        <v>50</v>
      </c>
      <c r="AF168" s="38"/>
      <c r="AG168" s="22"/>
      <c r="AH168" s="22">
        <v>58</v>
      </c>
      <c r="AI168" s="22">
        <v>109</v>
      </c>
      <c r="AJ168" s="22"/>
      <c r="AK168" s="43"/>
      <c r="AL168" s="43"/>
      <c r="AM168" s="43"/>
      <c r="AN168" s="43"/>
      <c r="AO168" s="44"/>
      <c r="AP168" s="44"/>
      <c r="AQ168" s="44"/>
      <c r="AR168" s="44"/>
      <c r="AS168" s="46"/>
      <c r="AT168" s="46"/>
      <c r="AU168" s="46"/>
      <c r="AV168" s="46"/>
      <c r="AW168" s="50"/>
      <c r="AX168" s="50">
        <v>2</v>
      </c>
      <c r="AY168" s="50"/>
      <c r="AZ168" s="50"/>
      <c r="BA168" s="54"/>
      <c r="BB168" s="54"/>
      <c r="BC168" s="54"/>
      <c r="BD168" s="64">
        <v>12</v>
      </c>
      <c r="BE168" s="64">
        <v>15</v>
      </c>
      <c r="BF168" s="64">
        <v>12</v>
      </c>
      <c r="BG168" s="57"/>
      <c r="BH168" s="57">
        <v>80</v>
      </c>
      <c r="BI168" s="57">
        <v>42</v>
      </c>
      <c r="BJ168" s="57">
        <v>32</v>
      </c>
      <c r="BK168" s="57"/>
      <c r="BL168" s="57"/>
      <c r="BM168" s="57"/>
      <c r="BN168" s="75"/>
      <c r="BO168" s="75"/>
      <c r="BP168" s="75"/>
      <c r="BQ168" s="75"/>
      <c r="BR168" s="78"/>
      <c r="BS168" s="78"/>
      <c r="BT168" s="78"/>
      <c r="BU168" s="61"/>
      <c r="BV168" s="61"/>
      <c r="BW168" s="61"/>
      <c r="BX168" s="61"/>
      <c r="BY168" s="71"/>
      <c r="BZ168" s="71"/>
      <c r="CA168" s="71"/>
      <c r="CB168" s="71"/>
      <c r="CC168" s="71"/>
      <c r="CD168" s="71"/>
      <c r="CE168" s="71"/>
      <c r="CF168" s="81">
        <v>30</v>
      </c>
      <c r="CG168" s="81">
        <v>24</v>
      </c>
      <c r="CH168" s="81">
        <v>23</v>
      </c>
      <c r="CI168" s="67"/>
      <c r="CJ168" s="67"/>
      <c r="CK168" s="67"/>
    </row>
    <row r="169" spans="1:89" s="9" customFormat="1" ht="20.25" customHeight="1" x14ac:dyDescent="0.2">
      <c r="A169" s="7" t="s">
        <v>356</v>
      </c>
      <c r="B169" s="10" t="s">
        <v>394</v>
      </c>
      <c r="C169" s="7" t="s">
        <v>673</v>
      </c>
      <c r="D169" s="7" t="s">
        <v>392</v>
      </c>
      <c r="E169" s="7" t="s">
        <v>13</v>
      </c>
      <c r="F169" s="7" t="s">
        <v>393</v>
      </c>
      <c r="G169" s="7" t="s">
        <v>828</v>
      </c>
      <c r="H169" s="7" t="s">
        <v>1227</v>
      </c>
      <c r="I169" s="7" t="s">
        <v>1228</v>
      </c>
      <c r="J169" s="7" t="s">
        <v>1377</v>
      </c>
      <c r="K169" s="7" t="s">
        <v>1372</v>
      </c>
      <c r="L169" s="7" t="s">
        <v>394</v>
      </c>
      <c r="M169" s="24"/>
      <c r="N169" s="24">
        <v>227</v>
      </c>
      <c r="O169" s="24"/>
      <c r="P169" s="24"/>
      <c r="Q169" s="30">
        <v>899</v>
      </c>
      <c r="R169" s="30"/>
      <c r="S169" s="30"/>
      <c r="T169" s="30">
        <v>58</v>
      </c>
      <c r="U169" s="85"/>
      <c r="V169" s="85"/>
      <c r="W169" s="85"/>
      <c r="X169" s="85"/>
      <c r="Y169" s="35"/>
      <c r="Z169" s="35"/>
      <c r="AA169" s="35"/>
      <c r="AB169" s="35"/>
      <c r="AC169" s="38"/>
      <c r="AD169" s="38">
        <v>573</v>
      </c>
      <c r="AE169" s="38"/>
      <c r="AF169" s="38"/>
      <c r="AG169" s="22"/>
      <c r="AH169" s="22">
        <v>94</v>
      </c>
      <c r="AI169" s="22">
        <v>50</v>
      </c>
      <c r="AJ169" s="22"/>
      <c r="AK169" s="43"/>
      <c r="AL169" s="43"/>
      <c r="AM169" s="43">
        <v>113</v>
      </c>
      <c r="AN169" s="43"/>
      <c r="AO169" s="44"/>
      <c r="AP169" s="44"/>
      <c r="AQ169" s="44"/>
      <c r="AR169" s="44"/>
      <c r="AS169" s="46"/>
      <c r="AT169" s="46"/>
      <c r="AU169" s="46"/>
      <c r="AV169" s="46"/>
      <c r="AW169" s="50"/>
      <c r="AX169" s="50">
        <v>5</v>
      </c>
      <c r="AY169" s="50"/>
      <c r="AZ169" s="50"/>
      <c r="BA169" s="54"/>
      <c r="BB169" s="54"/>
      <c r="BC169" s="54"/>
      <c r="BD169" s="64"/>
      <c r="BE169" s="64"/>
      <c r="BF169" s="64"/>
      <c r="BG169" s="57"/>
      <c r="BH169" s="57">
        <v>24</v>
      </c>
      <c r="BI169" s="57"/>
      <c r="BJ169" s="57"/>
      <c r="BK169" s="57"/>
      <c r="BL169" s="57"/>
      <c r="BM169" s="57"/>
      <c r="BN169" s="75"/>
      <c r="BO169" s="75"/>
      <c r="BP169" s="75"/>
      <c r="BQ169" s="75"/>
      <c r="BR169" s="78"/>
      <c r="BS169" s="78"/>
      <c r="BT169" s="78"/>
      <c r="BU169" s="61"/>
      <c r="BV169" s="61"/>
      <c r="BW169" s="61"/>
      <c r="BX169" s="61"/>
      <c r="BY169" s="71"/>
      <c r="BZ169" s="71"/>
      <c r="CA169" s="71"/>
      <c r="CB169" s="71"/>
      <c r="CC169" s="71"/>
      <c r="CD169" s="71"/>
      <c r="CE169" s="71"/>
      <c r="CF169" s="81"/>
      <c r="CG169" s="81"/>
      <c r="CH169" s="81"/>
      <c r="CI169" s="67"/>
      <c r="CJ169" s="67"/>
      <c r="CK169" s="67"/>
    </row>
    <row r="170" spans="1:89" s="9" customFormat="1" ht="20.25" customHeight="1" x14ac:dyDescent="0.2">
      <c r="A170" s="7" t="s">
        <v>11</v>
      </c>
      <c r="B170" s="10" t="s">
        <v>576</v>
      </c>
      <c r="C170" s="7" t="s">
        <v>674</v>
      </c>
      <c r="D170" s="7" t="s">
        <v>75</v>
      </c>
      <c r="E170" s="7" t="s">
        <v>13</v>
      </c>
      <c r="F170" s="7" t="s">
        <v>77</v>
      </c>
      <c r="G170" s="7" t="s">
        <v>829</v>
      </c>
      <c r="H170" s="7" t="s">
        <v>1169</v>
      </c>
      <c r="I170" s="7" t="s">
        <v>1170</v>
      </c>
      <c r="J170" s="7" t="s">
        <v>1377</v>
      </c>
      <c r="K170" s="7" t="s">
        <v>1372</v>
      </c>
      <c r="L170" s="7" t="s">
        <v>57</v>
      </c>
      <c r="M170" s="24"/>
      <c r="N170" s="24">
        <v>78</v>
      </c>
      <c r="O170" s="24"/>
      <c r="P170" s="24"/>
      <c r="Q170" s="30">
        <v>234</v>
      </c>
      <c r="R170" s="30"/>
      <c r="S170" s="30"/>
      <c r="T170" s="30">
        <v>15</v>
      </c>
      <c r="U170" s="85"/>
      <c r="V170" s="85"/>
      <c r="W170" s="85"/>
      <c r="X170" s="85"/>
      <c r="Y170" s="35"/>
      <c r="Z170" s="35"/>
      <c r="AA170" s="35"/>
      <c r="AB170" s="35"/>
      <c r="AC170" s="38"/>
      <c r="AD170" s="38">
        <v>122</v>
      </c>
      <c r="AE170" s="38"/>
      <c r="AF170" s="38"/>
      <c r="AG170" s="22"/>
      <c r="AH170" s="22">
        <v>34</v>
      </c>
      <c r="AI170" s="22">
        <v>28</v>
      </c>
      <c r="AJ170" s="22"/>
      <c r="AK170" s="43"/>
      <c r="AL170" s="43"/>
      <c r="AM170" s="43"/>
      <c r="AN170" s="43"/>
      <c r="AO170" s="44"/>
      <c r="AP170" s="44"/>
      <c r="AQ170" s="44"/>
      <c r="AR170" s="44"/>
      <c r="AS170" s="46"/>
      <c r="AT170" s="46"/>
      <c r="AU170" s="46"/>
      <c r="AV170" s="46"/>
      <c r="AW170" s="50"/>
      <c r="AX170" s="50"/>
      <c r="AY170" s="50">
        <v>3</v>
      </c>
      <c r="AZ170" s="50"/>
      <c r="BA170" s="54"/>
      <c r="BB170" s="54"/>
      <c r="BC170" s="54"/>
      <c r="BD170" s="64"/>
      <c r="BE170" s="64"/>
      <c r="BF170" s="64"/>
      <c r="BG170" s="57"/>
      <c r="BH170" s="57"/>
      <c r="BI170" s="57"/>
      <c r="BJ170" s="57"/>
      <c r="BK170" s="57"/>
      <c r="BL170" s="57"/>
      <c r="BM170" s="57"/>
      <c r="BN170" s="75"/>
      <c r="BO170" s="75"/>
      <c r="BP170" s="75"/>
      <c r="BQ170" s="75"/>
      <c r="BR170" s="78"/>
      <c r="BS170" s="78"/>
      <c r="BT170" s="78"/>
      <c r="BU170" s="61"/>
      <c r="BV170" s="61"/>
      <c r="BW170" s="61"/>
      <c r="BX170" s="61"/>
      <c r="BY170" s="71"/>
      <c r="BZ170" s="71"/>
      <c r="CA170" s="71"/>
      <c r="CB170" s="71"/>
      <c r="CC170" s="71"/>
      <c r="CD170" s="71"/>
      <c r="CE170" s="71"/>
      <c r="CF170" s="81"/>
      <c r="CG170" s="81"/>
      <c r="CH170" s="81"/>
      <c r="CI170" s="67"/>
      <c r="CJ170" s="67"/>
      <c r="CK170" s="67"/>
    </row>
    <row r="171" spans="1:89" s="9" customFormat="1" ht="20.25" customHeight="1" x14ac:dyDescent="0.2">
      <c r="A171" s="7" t="s">
        <v>149</v>
      </c>
      <c r="B171" s="10" t="s">
        <v>590</v>
      </c>
      <c r="C171" s="7" t="s">
        <v>674</v>
      </c>
      <c r="D171" s="7" t="s">
        <v>200</v>
      </c>
      <c r="E171" s="7" t="s">
        <v>13</v>
      </c>
      <c r="F171" s="7" t="s">
        <v>201</v>
      </c>
      <c r="G171" s="7" t="s">
        <v>830</v>
      </c>
      <c r="H171" s="7" t="s">
        <v>1181</v>
      </c>
      <c r="I171" s="7" t="s">
        <v>1182</v>
      </c>
      <c r="J171" s="7" t="s">
        <v>1377</v>
      </c>
      <c r="K171" s="7" t="s">
        <v>1372</v>
      </c>
      <c r="L171" s="7" t="s">
        <v>185</v>
      </c>
      <c r="M171" s="24"/>
      <c r="N171" s="24">
        <v>100</v>
      </c>
      <c r="O171" s="24"/>
      <c r="P171" s="24"/>
      <c r="Q171" s="30">
        <v>361</v>
      </c>
      <c r="R171" s="30">
        <v>6</v>
      </c>
      <c r="S171" s="30"/>
      <c r="T171" s="30">
        <v>21</v>
      </c>
      <c r="U171" s="85"/>
      <c r="V171" s="85"/>
      <c r="W171" s="85"/>
      <c r="X171" s="85"/>
      <c r="Y171" s="35"/>
      <c r="Z171" s="35"/>
      <c r="AA171" s="35"/>
      <c r="AB171" s="35"/>
      <c r="AC171" s="38">
        <v>6</v>
      </c>
      <c r="AD171" s="38">
        <v>244</v>
      </c>
      <c r="AE171" s="38">
        <v>16</v>
      </c>
      <c r="AF171" s="38">
        <v>6</v>
      </c>
      <c r="AG171" s="22"/>
      <c r="AH171" s="22">
        <v>17</v>
      </c>
      <c r="AI171" s="22">
        <v>24</v>
      </c>
      <c r="AJ171" s="22"/>
      <c r="AK171" s="43"/>
      <c r="AL171" s="43"/>
      <c r="AM171" s="43"/>
      <c r="AN171" s="43"/>
      <c r="AO171" s="44"/>
      <c r="AP171" s="44"/>
      <c r="AQ171" s="44"/>
      <c r="AR171" s="44"/>
      <c r="AS171" s="46"/>
      <c r="AT171" s="46"/>
      <c r="AU171" s="46"/>
      <c r="AV171" s="46"/>
      <c r="AW171" s="50"/>
      <c r="AX171" s="50"/>
      <c r="AY171" s="50"/>
      <c r="AZ171" s="50"/>
      <c r="BA171" s="54"/>
      <c r="BB171" s="54"/>
      <c r="BC171" s="54"/>
      <c r="BD171" s="64"/>
      <c r="BE171" s="64"/>
      <c r="BF171" s="64"/>
      <c r="BG171" s="57"/>
      <c r="BH171" s="57"/>
      <c r="BI171" s="57"/>
      <c r="BJ171" s="57"/>
      <c r="BK171" s="57"/>
      <c r="BL171" s="57"/>
      <c r="BM171" s="57"/>
      <c r="BN171" s="75"/>
      <c r="BO171" s="75"/>
      <c r="BP171" s="75"/>
      <c r="BQ171" s="75"/>
      <c r="BR171" s="78"/>
      <c r="BS171" s="78"/>
      <c r="BT171" s="78"/>
      <c r="BU171" s="61"/>
      <c r="BV171" s="61"/>
      <c r="BW171" s="61"/>
      <c r="BX171" s="61"/>
      <c r="BY171" s="71"/>
      <c r="BZ171" s="71"/>
      <c r="CA171" s="71"/>
      <c r="CB171" s="71"/>
      <c r="CC171" s="71"/>
      <c r="CD171" s="71"/>
      <c r="CE171" s="71"/>
      <c r="CF171" s="81"/>
      <c r="CG171" s="81"/>
      <c r="CH171" s="81"/>
      <c r="CI171" s="67"/>
      <c r="CJ171" s="67"/>
      <c r="CK171" s="67"/>
    </row>
    <row r="172" spans="1:89" s="9" customFormat="1" ht="20.25" customHeight="1" x14ac:dyDescent="0.2">
      <c r="A172" s="7" t="s">
        <v>149</v>
      </c>
      <c r="B172" s="10" t="s">
        <v>590</v>
      </c>
      <c r="C172" s="7" t="s">
        <v>674</v>
      </c>
      <c r="D172" s="7" t="s">
        <v>202</v>
      </c>
      <c r="E172" s="7" t="s">
        <v>13</v>
      </c>
      <c r="F172" s="7" t="s">
        <v>203</v>
      </c>
      <c r="G172" s="7" t="s">
        <v>831</v>
      </c>
      <c r="H172" s="7" t="s">
        <v>1229</v>
      </c>
      <c r="I172" s="7" t="s">
        <v>1230</v>
      </c>
      <c r="J172" s="7" t="s">
        <v>1377</v>
      </c>
      <c r="K172" s="7" t="s">
        <v>1372</v>
      </c>
      <c r="L172" s="7" t="s">
        <v>185</v>
      </c>
      <c r="M172" s="24"/>
      <c r="N172" s="24">
        <v>60</v>
      </c>
      <c r="O172" s="24">
        <v>4</v>
      </c>
      <c r="P172" s="24"/>
      <c r="Q172" s="30">
        <v>367</v>
      </c>
      <c r="R172" s="30">
        <v>10</v>
      </c>
      <c r="S172" s="30"/>
      <c r="T172" s="30">
        <v>22</v>
      </c>
      <c r="U172" s="85"/>
      <c r="V172" s="85"/>
      <c r="W172" s="85"/>
      <c r="X172" s="85"/>
      <c r="Y172" s="35"/>
      <c r="Z172" s="35"/>
      <c r="AA172" s="35"/>
      <c r="AB172" s="35"/>
      <c r="AC172" s="38">
        <v>10</v>
      </c>
      <c r="AD172" s="38">
        <v>287</v>
      </c>
      <c r="AE172" s="38">
        <v>8</v>
      </c>
      <c r="AF172" s="38">
        <v>2</v>
      </c>
      <c r="AG172" s="22"/>
      <c r="AH172" s="22">
        <v>19</v>
      </c>
      <c r="AI172" s="22">
        <v>33</v>
      </c>
      <c r="AJ172" s="22"/>
      <c r="AK172" s="43"/>
      <c r="AL172" s="43"/>
      <c r="AM172" s="43"/>
      <c r="AN172" s="43"/>
      <c r="AO172" s="44"/>
      <c r="AP172" s="44"/>
      <c r="AQ172" s="44"/>
      <c r="AR172" s="44"/>
      <c r="AS172" s="46"/>
      <c r="AT172" s="46"/>
      <c r="AU172" s="46"/>
      <c r="AV172" s="46"/>
      <c r="AW172" s="50"/>
      <c r="AX172" s="50">
        <v>1</v>
      </c>
      <c r="AY172" s="50"/>
      <c r="AZ172" s="50"/>
      <c r="BA172" s="54"/>
      <c r="BB172" s="54"/>
      <c r="BC172" s="54"/>
      <c r="BD172" s="64"/>
      <c r="BE172" s="64"/>
      <c r="BF172" s="64"/>
      <c r="BG172" s="57"/>
      <c r="BH172" s="57"/>
      <c r="BI172" s="57"/>
      <c r="BJ172" s="57"/>
      <c r="BK172" s="57"/>
      <c r="BL172" s="57"/>
      <c r="BM172" s="57"/>
      <c r="BN172" s="75"/>
      <c r="BO172" s="75"/>
      <c r="BP172" s="75"/>
      <c r="BQ172" s="75"/>
      <c r="BR172" s="78"/>
      <c r="BS172" s="78"/>
      <c r="BT172" s="78"/>
      <c r="BU172" s="61"/>
      <c r="BV172" s="61"/>
      <c r="BW172" s="61"/>
      <c r="BX172" s="61"/>
      <c r="BY172" s="71"/>
      <c r="BZ172" s="71"/>
      <c r="CA172" s="71"/>
      <c r="CB172" s="71"/>
      <c r="CC172" s="71"/>
      <c r="CD172" s="71"/>
      <c r="CE172" s="71"/>
      <c r="CF172" s="81"/>
      <c r="CG172" s="81"/>
      <c r="CH172" s="81"/>
      <c r="CI172" s="67"/>
      <c r="CJ172" s="67"/>
      <c r="CK172" s="67"/>
    </row>
    <row r="173" spans="1:89" s="9" customFormat="1" ht="20.25" customHeight="1" x14ac:dyDescent="0.2">
      <c r="A173" s="7" t="s">
        <v>356</v>
      </c>
      <c r="B173" s="10" t="s">
        <v>394</v>
      </c>
      <c r="C173" s="7" t="s">
        <v>674</v>
      </c>
      <c r="D173" s="7" t="s">
        <v>446</v>
      </c>
      <c r="E173" s="7" t="s">
        <v>13</v>
      </c>
      <c r="F173" s="7" t="s">
        <v>447</v>
      </c>
      <c r="G173" s="7" t="s">
        <v>832</v>
      </c>
      <c r="H173" s="7" t="s">
        <v>1231</v>
      </c>
      <c r="I173" s="7" t="s">
        <v>1232</v>
      </c>
      <c r="J173" s="7" t="s">
        <v>1377</v>
      </c>
      <c r="K173" s="7" t="s">
        <v>1372</v>
      </c>
      <c r="L173" s="7" t="s">
        <v>394</v>
      </c>
      <c r="M173" s="24"/>
      <c r="N173" s="24">
        <v>209</v>
      </c>
      <c r="O173" s="24"/>
      <c r="P173" s="24"/>
      <c r="Q173" s="30">
        <v>628</v>
      </c>
      <c r="R173" s="30"/>
      <c r="S173" s="30"/>
      <c r="T173" s="30">
        <v>23</v>
      </c>
      <c r="U173" s="85"/>
      <c r="V173" s="85"/>
      <c r="W173" s="85"/>
      <c r="X173" s="85"/>
      <c r="Y173" s="35"/>
      <c r="Z173" s="35"/>
      <c r="AA173" s="35"/>
      <c r="AB173" s="35"/>
      <c r="AC173" s="38"/>
      <c r="AD173" s="38">
        <v>418</v>
      </c>
      <c r="AE173" s="38">
        <v>43</v>
      </c>
      <c r="AF173" s="38">
        <v>5</v>
      </c>
      <c r="AG173" s="22"/>
      <c r="AH173" s="22"/>
      <c r="AI173" s="22"/>
      <c r="AJ173" s="22"/>
      <c r="AK173" s="43"/>
      <c r="AL173" s="43"/>
      <c r="AM173" s="43"/>
      <c r="AN173" s="43"/>
      <c r="AO173" s="44"/>
      <c r="AP173" s="44"/>
      <c r="AQ173" s="44"/>
      <c r="AR173" s="44"/>
      <c r="AS173" s="46"/>
      <c r="AT173" s="46"/>
      <c r="AU173" s="46"/>
      <c r="AV173" s="46"/>
      <c r="AW173" s="50"/>
      <c r="AX173" s="50"/>
      <c r="AY173" s="50"/>
      <c r="AZ173" s="50"/>
      <c r="BA173" s="54"/>
      <c r="BB173" s="54"/>
      <c r="BC173" s="54"/>
      <c r="BD173" s="64">
        <v>17</v>
      </c>
      <c r="BE173" s="64">
        <v>11</v>
      </c>
      <c r="BF173" s="64">
        <v>7</v>
      </c>
      <c r="BG173" s="57"/>
      <c r="BH173" s="57"/>
      <c r="BI173" s="57"/>
      <c r="BJ173" s="57"/>
      <c r="BK173" s="57"/>
      <c r="BL173" s="57"/>
      <c r="BM173" s="57"/>
      <c r="BN173" s="75"/>
      <c r="BO173" s="75"/>
      <c r="BP173" s="75"/>
      <c r="BQ173" s="75"/>
      <c r="BR173" s="78"/>
      <c r="BS173" s="78"/>
      <c r="BT173" s="78"/>
      <c r="BU173" s="61"/>
      <c r="BV173" s="61"/>
      <c r="BW173" s="61"/>
      <c r="BX173" s="61"/>
      <c r="BY173" s="71"/>
      <c r="BZ173" s="71"/>
      <c r="CA173" s="71"/>
      <c r="CB173" s="71"/>
      <c r="CC173" s="71"/>
      <c r="CD173" s="71"/>
      <c r="CE173" s="71"/>
      <c r="CF173" s="81"/>
      <c r="CG173" s="81"/>
      <c r="CH173" s="81"/>
      <c r="CI173" s="67"/>
      <c r="CJ173" s="67"/>
      <c r="CK173" s="67"/>
    </row>
    <row r="174" spans="1:89" s="9" customFormat="1" ht="20.25" customHeight="1" x14ac:dyDescent="0.2">
      <c r="A174" s="7" t="s">
        <v>356</v>
      </c>
      <c r="B174" s="10" t="s">
        <v>372</v>
      </c>
      <c r="C174" s="7" t="s">
        <v>674</v>
      </c>
      <c r="D174" s="7" t="s">
        <v>450</v>
      </c>
      <c r="E174" s="7" t="s">
        <v>13</v>
      </c>
      <c r="F174" s="7" t="s">
        <v>451</v>
      </c>
      <c r="G174" s="7" t="s">
        <v>833</v>
      </c>
      <c r="H174" s="7" t="s">
        <v>1195</v>
      </c>
      <c r="I174" s="7" t="s">
        <v>1196</v>
      </c>
      <c r="J174" s="7" t="s">
        <v>1377</v>
      </c>
      <c r="K174" s="7" t="s">
        <v>1372</v>
      </c>
      <c r="L174" s="7" t="s">
        <v>372</v>
      </c>
      <c r="M174" s="24"/>
      <c r="N174" s="24">
        <v>61</v>
      </c>
      <c r="O174" s="24"/>
      <c r="P174" s="24"/>
      <c r="Q174" s="30">
        <v>230</v>
      </c>
      <c r="R174" s="30"/>
      <c r="S174" s="30"/>
      <c r="T174" s="30">
        <v>16</v>
      </c>
      <c r="U174" s="85"/>
      <c r="V174" s="85"/>
      <c r="W174" s="85"/>
      <c r="X174" s="85"/>
      <c r="Y174" s="35"/>
      <c r="Z174" s="35"/>
      <c r="AA174" s="35"/>
      <c r="AB174" s="35"/>
      <c r="AC174" s="38"/>
      <c r="AD174" s="38">
        <v>168</v>
      </c>
      <c r="AE174" s="38">
        <v>2</v>
      </c>
      <c r="AF174" s="38"/>
      <c r="AG174" s="22"/>
      <c r="AH174" s="22"/>
      <c r="AI174" s="22"/>
      <c r="AJ174" s="22"/>
      <c r="AK174" s="43"/>
      <c r="AL174" s="43"/>
      <c r="AM174" s="43"/>
      <c r="AN174" s="43"/>
      <c r="AO174" s="44"/>
      <c r="AP174" s="44"/>
      <c r="AQ174" s="44"/>
      <c r="AR174" s="44"/>
      <c r="AS174" s="46"/>
      <c r="AT174" s="46"/>
      <c r="AU174" s="46"/>
      <c r="AV174" s="46"/>
      <c r="AW174" s="50"/>
      <c r="AX174" s="50">
        <v>1</v>
      </c>
      <c r="AY174" s="50">
        <v>26</v>
      </c>
      <c r="AZ174" s="50"/>
      <c r="BA174" s="54"/>
      <c r="BB174" s="54"/>
      <c r="BC174" s="54"/>
      <c r="BD174" s="64"/>
      <c r="BE174" s="64"/>
      <c r="BF174" s="64"/>
      <c r="BG174" s="57"/>
      <c r="BH174" s="57"/>
      <c r="BI174" s="57"/>
      <c r="BJ174" s="57">
        <v>26</v>
      </c>
      <c r="BK174" s="57"/>
      <c r="BL174" s="57"/>
      <c r="BM174" s="57"/>
      <c r="BN174" s="75"/>
      <c r="BO174" s="75"/>
      <c r="BP174" s="75"/>
      <c r="BQ174" s="75"/>
      <c r="BR174" s="78"/>
      <c r="BS174" s="78"/>
      <c r="BT174" s="78"/>
      <c r="BU174" s="61"/>
      <c r="BV174" s="61"/>
      <c r="BW174" s="61"/>
      <c r="BX174" s="61"/>
      <c r="BY174" s="71"/>
      <c r="BZ174" s="71"/>
      <c r="CA174" s="71"/>
      <c r="CB174" s="71"/>
      <c r="CC174" s="71"/>
      <c r="CD174" s="71"/>
      <c r="CE174" s="71"/>
      <c r="CF174" s="81"/>
      <c r="CG174" s="81"/>
      <c r="CH174" s="81"/>
      <c r="CI174" s="67"/>
      <c r="CJ174" s="67"/>
      <c r="CK174" s="67"/>
    </row>
    <row r="175" spans="1:89" s="9" customFormat="1" ht="20.25" customHeight="1" x14ac:dyDescent="0.2">
      <c r="A175" s="7" t="s">
        <v>356</v>
      </c>
      <c r="B175" s="10" t="s">
        <v>394</v>
      </c>
      <c r="C175" s="7" t="s">
        <v>674</v>
      </c>
      <c r="D175" s="7" t="s">
        <v>456</v>
      </c>
      <c r="E175" s="7" t="s">
        <v>13</v>
      </c>
      <c r="F175" s="7" t="s">
        <v>208</v>
      </c>
      <c r="G175" s="7" t="s">
        <v>834</v>
      </c>
      <c r="H175" s="7" t="s">
        <v>1233</v>
      </c>
      <c r="I175" s="7" t="s">
        <v>1234</v>
      </c>
      <c r="J175" s="7" t="s">
        <v>1377</v>
      </c>
      <c r="K175" s="7" t="s">
        <v>1372</v>
      </c>
      <c r="L175" s="7" t="s">
        <v>394</v>
      </c>
      <c r="M175" s="24">
        <v>43</v>
      </c>
      <c r="N175" s="24">
        <v>68</v>
      </c>
      <c r="O175" s="24"/>
      <c r="P175" s="24"/>
      <c r="Q175" s="30">
        <v>325</v>
      </c>
      <c r="R175" s="30">
        <v>43</v>
      </c>
      <c r="S175" s="30"/>
      <c r="T175" s="30"/>
      <c r="U175" s="85"/>
      <c r="V175" s="85"/>
      <c r="W175" s="85"/>
      <c r="X175" s="85"/>
      <c r="Y175" s="35"/>
      <c r="Z175" s="35"/>
      <c r="AA175" s="35">
        <v>22</v>
      </c>
      <c r="AB175" s="35"/>
      <c r="AC175" s="38"/>
      <c r="AD175" s="38">
        <v>250</v>
      </c>
      <c r="AE175" s="38">
        <v>14</v>
      </c>
      <c r="AF175" s="38"/>
      <c r="AG175" s="22"/>
      <c r="AH175" s="22"/>
      <c r="AI175" s="22"/>
      <c r="AJ175" s="22"/>
      <c r="AK175" s="43"/>
      <c r="AL175" s="43"/>
      <c r="AM175" s="43"/>
      <c r="AN175" s="43"/>
      <c r="AO175" s="44"/>
      <c r="AP175" s="44"/>
      <c r="AQ175" s="44"/>
      <c r="AR175" s="44"/>
      <c r="AS175" s="46"/>
      <c r="AT175" s="46"/>
      <c r="AU175" s="46"/>
      <c r="AV175" s="46"/>
      <c r="AW175" s="50"/>
      <c r="AX175" s="50">
        <v>7</v>
      </c>
      <c r="AY175" s="50"/>
      <c r="AZ175" s="50"/>
      <c r="BA175" s="54"/>
      <c r="BB175" s="54"/>
      <c r="BC175" s="54"/>
      <c r="BD175" s="64"/>
      <c r="BE175" s="64"/>
      <c r="BF175" s="64"/>
      <c r="BG175" s="57"/>
      <c r="BH175" s="57"/>
      <c r="BI175" s="57"/>
      <c r="BJ175" s="57"/>
      <c r="BK175" s="57"/>
      <c r="BL175" s="57"/>
      <c r="BM175" s="57"/>
      <c r="BN175" s="75"/>
      <c r="BO175" s="75"/>
      <c r="BP175" s="75"/>
      <c r="BQ175" s="75"/>
      <c r="BR175" s="78"/>
      <c r="BS175" s="78"/>
      <c r="BT175" s="78"/>
      <c r="BU175" s="61"/>
      <c r="BV175" s="61"/>
      <c r="BW175" s="61"/>
      <c r="BX175" s="61"/>
      <c r="BY175" s="71"/>
      <c r="BZ175" s="71"/>
      <c r="CA175" s="71"/>
      <c r="CB175" s="71"/>
      <c r="CC175" s="71"/>
      <c r="CD175" s="71"/>
      <c r="CE175" s="71"/>
      <c r="CF175" s="81"/>
      <c r="CG175" s="81"/>
      <c r="CH175" s="81"/>
      <c r="CI175" s="67"/>
      <c r="CJ175" s="67"/>
      <c r="CK175" s="67"/>
    </row>
    <row r="176" spans="1:89" s="9" customFormat="1" ht="20.25" customHeight="1" x14ac:dyDescent="0.2">
      <c r="A176" s="7" t="s">
        <v>356</v>
      </c>
      <c r="B176" s="10" t="s">
        <v>394</v>
      </c>
      <c r="C176" s="7" t="s">
        <v>674</v>
      </c>
      <c r="D176" s="7" t="s">
        <v>457</v>
      </c>
      <c r="E176" s="7" t="s">
        <v>13</v>
      </c>
      <c r="F176" s="7" t="s">
        <v>352</v>
      </c>
      <c r="G176" s="7" t="s">
        <v>835</v>
      </c>
      <c r="H176" s="7" t="s">
        <v>1235</v>
      </c>
      <c r="I176" s="7" t="s">
        <v>1236</v>
      </c>
      <c r="J176" s="7" t="s">
        <v>1377</v>
      </c>
      <c r="K176" s="7" t="s">
        <v>1372</v>
      </c>
      <c r="L176" s="7" t="s">
        <v>394</v>
      </c>
      <c r="M176" s="24"/>
      <c r="N176" s="24">
        <v>206</v>
      </c>
      <c r="O176" s="24"/>
      <c r="P176" s="24"/>
      <c r="Q176" s="30">
        <v>610</v>
      </c>
      <c r="R176" s="30"/>
      <c r="S176" s="30"/>
      <c r="T176" s="30">
        <v>12</v>
      </c>
      <c r="U176" s="85"/>
      <c r="V176" s="85"/>
      <c r="W176" s="85"/>
      <c r="X176" s="85"/>
      <c r="Y176" s="35"/>
      <c r="Z176" s="35"/>
      <c r="AA176" s="35"/>
      <c r="AB176" s="35"/>
      <c r="AC176" s="38"/>
      <c r="AD176" s="38">
        <v>404</v>
      </c>
      <c r="AE176" s="38">
        <v>51</v>
      </c>
      <c r="AF176" s="38"/>
      <c r="AG176" s="22"/>
      <c r="AH176" s="22"/>
      <c r="AI176" s="22"/>
      <c r="AJ176" s="22"/>
      <c r="AK176" s="43"/>
      <c r="AL176" s="43"/>
      <c r="AM176" s="43"/>
      <c r="AN176" s="43"/>
      <c r="AO176" s="44"/>
      <c r="AP176" s="44"/>
      <c r="AQ176" s="44"/>
      <c r="AR176" s="44"/>
      <c r="AS176" s="46"/>
      <c r="AT176" s="46"/>
      <c r="AU176" s="46"/>
      <c r="AV176" s="46"/>
      <c r="AW176" s="50"/>
      <c r="AX176" s="50"/>
      <c r="AY176" s="50">
        <v>1</v>
      </c>
      <c r="AZ176" s="50"/>
      <c r="BA176" s="54"/>
      <c r="BB176" s="54"/>
      <c r="BC176" s="54"/>
      <c r="BD176" s="64"/>
      <c r="BE176" s="64"/>
      <c r="BF176" s="64"/>
      <c r="BG176" s="57"/>
      <c r="BH176" s="57">
        <v>40</v>
      </c>
      <c r="BI176" s="57">
        <v>37</v>
      </c>
      <c r="BJ176" s="57">
        <v>36</v>
      </c>
      <c r="BK176" s="57"/>
      <c r="BL176" s="57"/>
      <c r="BM176" s="57"/>
      <c r="BN176" s="75">
        <v>20</v>
      </c>
      <c r="BO176" s="75">
        <v>20</v>
      </c>
      <c r="BP176" s="75">
        <v>18</v>
      </c>
      <c r="BQ176" s="75"/>
      <c r="BR176" s="78"/>
      <c r="BS176" s="78"/>
      <c r="BT176" s="78"/>
      <c r="BU176" s="61"/>
      <c r="BV176" s="61"/>
      <c r="BW176" s="61"/>
      <c r="BX176" s="61"/>
      <c r="BY176" s="71"/>
      <c r="BZ176" s="71"/>
      <c r="CA176" s="71"/>
      <c r="CB176" s="71"/>
      <c r="CC176" s="71"/>
      <c r="CD176" s="71"/>
      <c r="CE176" s="71"/>
      <c r="CF176" s="81"/>
      <c r="CG176" s="81"/>
      <c r="CH176" s="81"/>
      <c r="CI176" s="67"/>
      <c r="CJ176" s="67"/>
      <c r="CK176" s="67"/>
    </row>
    <row r="177" spans="1:89" s="9" customFormat="1" ht="20.25" customHeight="1" x14ac:dyDescent="0.2">
      <c r="A177" s="7" t="s">
        <v>11</v>
      </c>
      <c r="B177" s="10" t="s">
        <v>576</v>
      </c>
      <c r="C177" s="7" t="s">
        <v>673</v>
      </c>
      <c r="D177" s="7" t="s">
        <v>16</v>
      </c>
      <c r="E177" s="7" t="s">
        <v>17</v>
      </c>
      <c r="F177" s="7" t="s">
        <v>18</v>
      </c>
      <c r="G177" s="7" t="s">
        <v>836</v>
      </c>
      <c r="H177" s="7" t="s">
        <v>1237</v>
      </c>
      <c r="I177" s="7" t="s">
        <v>1238</v>
      </c>
      <c r="J177" s="7" t="s">
        <v>1377</v>
      </c>
      <c r="K177" s="7" t="s">
        <v>1372</v>
      </c>
      <c r="L177" s="7" t="s">
        <v>15</v>
      </c>
      <c r="M177" s="24">
        <v>29</v>
      </c>
      <c r="N177" s="24">
        <v>498</v>
      </c>
      <c r="O177" s="24"/>
      <c r="P177" s="24"/>
      <c r="Q177" s="30">
        <v>838</v>
      </c>
      <c r="R177" s="30">
        <v>29</v>
      </c>
      <c r="S177" s="30"/>
      <c r="T177" s="30">
        <v>25</v>
      </c>
      <c r="U177" s="85"/>
      <c r="V177" s="85"/>
      <c r="W177" s="85"/>
      <c r="X177" s="85"/>
      <c r="Y177" s="35"/>
      <c r="Z177" s="35"/>
      <c r="AA177" s="35"/>
      <c r="AB177" s="35"/>
      <c r="AC177" s="38"/>
      <c r="AD177" s="38">
        <v>321</v>
      </c>
      <c r="AE177" s="38"/>
      <c r="AF177" s="38"/>
      <c r="AG177" s="22"/>
      <c r="AH177" s="22">
        <v>19</v>
      </c>
      <c r="AI177" s="22">
        <v>20</v>
      </c>
      <c r="AJ177" s="22"/>
      <c r="AK177" s="43"/>
      <c r="AL177" s="43"/>
      <c r="AM177" s="43"/>
      <c r="AN177" s="43"/>
      <c r="AO177" s="44"/>
      <c r="AP177" s="44"/>
      <c r="AQ177" s="44"/>
      <c r="AR177" s="44"/>
      <c r="AS177" s="46"/>
      <c r="AT177" s="46"/>
      <c r="AU177" s="46"/>
      <c r="AV177" s="46"/>
      <c r="AW177" s="50"/>
      <c r="AX177" s="50"/>
      <c r="AY177" s="50"/>
      <c r="AZ177" s="50"/>
      <c r="BA177" s="54"/>
      <c r="BB177" s="54"/>
      <c r="BC177" s="54"/>
      <c r="BD177" s="64"/>
      <c r="BE177" s="64"/>
      <c r="BF177" s="64"/>
      <c r="BG177" s="57"/>
      <c r="BH177" s="57"/>
      <c r="BI177" s="57"/>
      <c r="BJ177" s="57"/>
      <c r="BK177" s="57"/>
      <c r="BL177" s="57"/>
      <c r="BM177" s="57"/>
      <c r="BN177" s="75">
        <v>11</v>
      </c>
      <c r="BO177" s="75">
        <v>17</v>
      </c>
      <c r="BP177" s="75">
        <v>17</v>
      </c>
      <c r="BQ177" s="75"/>
      <c r="BR177" s="78"/>
      <c r="BS177" s="78"/>
      <c r="BT177" s="78"/>
      <c r="BU177" s="61"/>
      <c r="BV177" s="61"/>
      <c r="BW177" s="61"/>
      <c r="BX177" s="61"/>
      <c r="BY177" s="71"/>
      <c r="BZ177" s="71"/>
      <c r="CA177" s="71"/>
      <c r="CB177" s="71"/>
      <c r="CC177" s="71"/>
      <c r="CD177" s="71"/>
      <c r="CE177" s="71"/>
      <c r="CF177" s="81"/>
      <c r="CG177" s="81"/>
      <c r="CH177" s="81"/>
      <c r="CI177" s="67"/>
      <c r="CJ177" s="67"/>
      <c r="CK177" s="67"/>
    </row>
    <row r="178" spans="1:89" s="9" customFormat="1" ht="20.25" customHeight="1" x14ac:dyDescent="0.2">
      <c r="A178" s="7" t="s">
        <v>11</v>
      </c>
      <c r="B178" s="10" t="s">
        <v>576</v>
      </c>
      <c r="C178" s="7" t="s">
        <v>673</v>
      </c>
      <c r="D178" s="7" t="s">
        <v>37</v>
      </c>
      <c r="E178" s="7" t="s">
        <v>17</v>
      </c>
      <c r="F178" s="7" t="s">
        <v>38</v>
      </c>
      <c r="G178" s="7" t="s">
        <v>837</v>
      </c>
      <c r="H178" s="7" t="s">
        <v>1239</v>
      </c>
      <c r="I178" s="7" t="s">
        <v>1240</v>
      </c>
      <c r="J178" s="7" t="s">
        <v>1377</v>
      </c>
      <c r="K178" s="7" t="s">
        <v>1372</v>
      </c>
      <c r="L178" s="7" t="s">
        <v>15</v>
      </c>
      <c r="M178" s="24">
        <v>97</v>
      </c>
      <c r="N178" s="24">
        <v>231</v>
      </c>
      <c r="O178" s="24"/>
      <c r="P178" s="24"/>
      <c r="Q178" s="30">
        <v>441</v>
      </c>
      <c r="R178" s="30">
        <v>97</v>
      </c>
      <c r="S178" s="30"/>
      <c r="T178" s="30">
        <v>28</v>
      </c>
      <c r="U178" s="85"/>
      <c r="V178" s="85"/>
      <c r="W178" s="85"/>
      <c r="X178" s="85"/>
      <c r="Y178" s="35"/>
      <c r="Z178" s="35"/>
      <c r="AA178" s="35"/>
      <c r="AB178" s="35"/>
      <c r="AC178" s="38"/>
      <c r="AD178" s="38">
        <v>134</v>
      </c>
      <c r="AE178" s="38"/>
      <c r="AF178" s="38"/>
      <c r="AG178" s="22"/>
      <c r="AH178" s="22">
        <v>76</v>
      </c>
      <c r="AI178" s="22">
        <v>79</v>
      </c>
      <c r="AJ178" s="22"/>
      <c r="AK178" s="43"/>
      <c r="AL178" s="43"/>
      <c r="AM178" s="43"/>
      <c r="AN178" s="43"/>
      <c r="AO178" s="44"/>
      <c r="AP178" s="44"/>
      <c r="AQ178" s="44"/>
      <c r="AR178" s="44"/>
      <c r="AS178" s="46"/>
      <c r="AT178" s="46"/>
      <c r="AU178" s="46"/>
      <c r="AV178" s="46"/>
      <c r="AW178" s="50"/>
      <c r="AX178" s="50"/>
      <c r="AY178" s="50"/>
      <c r="AZ178" s="50"/>
      <c r="BA178" s="54"/>
      <c r="BB178" s="54"/>
      <c r="BC178" s="54"/>
      <c r="BD178" s="64">
        <v>2</v>
      </c>
      <c r="BE178" s="64">
        <v>4</v>
      </c>
      <c r="BF178" s="64">
        <v>12</v>
      </c>
      <c r="BG178" s="57"/>
      <c r="BH178" s="57"/>
      <c r="BI178" s="57"/>
      <c r="BJ178" s="57"/>
      <c r="BK178" s="57"/>
      <c r="BL178" s="57"/>
      <c r="BM178" s="57"/>
      <c r="BN178" s="75"/>
      <c r="BO178" s="75"/>
      <c r="BP178" s="75"/>
      <c r="BQ178" s="75"/>
      <c r="BR178" s="78"/>
      <c r="BS178" s="78"/>
      <c r="BT178" s="78"/>
      <c r="BU178" s="61"/>
      <c r="BV178" s="61"/>
      <c r="BW178" s="61"/>
      <c r="BX178" s="61"/>
      <c r="BY178" s="71"/>
      <c r="BZ178" s="71"/>
      <c r="CA178" s="71"/>
      <c r="CB178" s="71"/>
      <c r="CC178" s="71"/>
      <c r="CD178" s="71"/>
      <c r="CE178" s="71"/>
      <c r="CF178" s="81">
        <v>15</v>
      </c>
      <c r="CG178" s="81">
        <v>15</v>
      </c>
      <c r="CH178" s="81">
        <v>17</v>
      </c>
      <c r="CI178" s="67"/>
      <c r="CJ178" s="67"/>
      <c r="CK178" s="67"/>
    </row>
    <row r="179" spans="1:89" s="9" customFormat="1" ht="20.25" customHeight="1" x14ac:dyDescent="0.2">
      <c r="A179" s="7" t="s">
        <v>11</v>
      </c>
      <c r="B179" s="10" t="s">
        <v>576</v>
      </c>
      <c r="C179" s="7" t="s">
        <v>673</v>
      </c>
      <c r="D179" s="7" t="s">
        <v>55</v>
      </c>
      <c r="E179" s="7" t="s">
        <v>17</v>
      </c>
      <c r="F179" s="7" t="s">
        <v>56</v>
      </c>
      <c r="G179" s="7" t="s">
        <v>838</v>
      </c>
      <c r="H179" s="7" t="s">
        <v>1241</v>
      </c>
      <c r="I179" s="7" t="s">
        <v>1242</v>
      </c>
      <c r="J179" s="7" t="s">
        <v>1377</v>
      </c>
      <c r="K179" s="7" t="s">
        <v>1372</v>
      </c>
      <c r="L179" s="7" t="s">
        <v>57</v>
      </c>
      <c r="M179" s="24">
        <v>49</v>
      </c>
      <c r="N179" s="24">
        <v>529</v>
      </c>
      <c r="O179" s="24"/>
      <c r="P179" s="24"/>
      <c r="Q179" s="30">
        <v>844</v>
      </c>
      <c r="R179" s="30">
        <v>49</v>
      </c>
      <c r="S179" s="30"/>
      <c r="T179" s="30">
        <v>27</v>
      </c>
      <c r="U179" s="85"/>
      <c r="V179" s="85"/>
      <c r="W179" s="85"/>
      <c r="X179" s="85"/>
      <c r="Y179" s="35"/>
      <c r="Z179" s="35"/>
      <c r="AA179" s="35"/>
      <c r="AB179" s="35"/>
      <c r="AC179" s="38"/>
      <c r="AD179" s="38">
        <v>227</v>
      </c>
      <c r="AE179" s="38">
        <v>31</v>
      </c>
      <c r="AF179" s="38"/>
      <c r="AG179" s="22"/>
      <c r="AH179" s="22">
        <v>88</v>
      </c>
      <c r="AI179" s="22">
        <v>95</v>
      </c>
      <c r="AJ179" s="22"/>
      <c r="AK179" s="43"/>
      <c r="AL179" s="43"/>
      <c r="AM179" s="43"/>
      <c r="AN179" s="43"/>
      <c r="AO179" s="44"/>
      <c r="AP179" s="44"/>
      <c r="AQ179" s="44"/>
      <c r="AR179" s="44"/>
      <c r="AS179" s="46"/>
      <c r="AT179" s="46"/>
      <c r="AU179" s="46"/>
      <c r="AV179" s="46"/>
      <c r="AW179" s="50"/>
      <c r="AX179" s="50"/>
      <c r="AY179" s="50"/>
      <c r="AZ179" s="50"/>
      <c r="BA179" s="54"/>
      <c r="BB179" s="54"/>
      <c r="BC179" s="54"/>
      <c r="BD179" s="64"/>
      <c r="BE179" s="64"/>
      <c r="BF179" s="64"/>
      <c r="BG179" s="57"/>
      <c r="BH179" s="57">
        <v>24</v>
      </c>
      <c r="BI179" s="57"/>
      <c r="BJ179" s="57">
        <v>4</v>
      </c>
      <c r="BK179" s="57"/>
      <c r="BL179" s="57"/>
      <c r="BM179" s="57"/>
      <c r="BN179" s="75"/>
      <c r="BO179" s="75"/>
      <c r="BP179" s="75"/>
      <c r="BQ179" s="75"/>
      <c r="BR179" s="78"/>
      <c r="BS179" s="78"/>
      <c r="BT179" s="78"/>
      <c r="BU179" s="61"/>
      <c r="BV179" s="61"/>
      <c r="BW179" s="61"/>
      <c r="BX179" s="61"/>
      <c r="BY179" s="71"/>
      <c r="BZ179" s="71"/>
      <c r="CA179" s="71"/>
      <c r="CB179" s="71"/>
      <c r="CC179" s="71"/>
      <c r="CD179" s="71"/>
      <c r="CE179" s="71"/>
      <c r="CF179" s="81"/>
      <c r="CG179" s="81"/>
      <c r="CH179" s="81"/>
      <c r="CI179" s="67"/>
      <c r="CJ179" s="67"/>
      <c r="CK179" s="67"/>
    </row>
    <row r="180" spans="1:89" s="9" customFormat="1" ht="20.25" customHeight="1" x14ac:dyDescent="0.2">
      <c r="A180" s="7" t="s">
        <v>149</v>
      </c>
      <c r="B180" s="10" t="s">
        <v>589</v>
      </c>
      <c r="C180" s="7" t="s">
        <v>673</v>
      </c>
      <c r="D180" s="7" t="s">
        <v>175</v>
      </c>
      <c r="E180" s="7" t="s">
        <v>17</v>
      </c>
      <c r="F180" s="7" t="s">
        <v>176</v>
      </c>
      <c r="G180" s="7" t="s">
        <v>839</v>
      </c>
      <c r="H180" s="7" t="s">
        <v>1243</v>
      </c>
      <c r="I180" s="7" t="s">
        <v>1244</v>
      </c>
      <c r="J180" s="7" t="s">
        <v>1377</v>
      </c>
      <c r="K180" s="7" t="s">
        <v>1372</v>
      </c>
      <c r="L180" s="7" t="s">
        <v>177</v>
      </c>
      <c r="M180" s="24">
        <v>18</v>
      </c>
      <c r="N180" s="24">
        <v>379</v>
      </c>
      <c r="O180" s="24"/>
      <c r="P180" s="24"/>
      <c r="Q180" s="30">
        <v>1042</v>
      </c>
      <c r="R180" s="30">
        <v>18</v>
      </c>
      <c r="S180" s="30"/>
      <c r="T180" s="30">
        <v>40</v>
      </c>
      <c r="U180" s="85"/>
      <c r="V180" s="85"/>
      <c r="W180" s="85"/>
      <c r="X180" s="85"/>
      <c r="Y180" s="35"/>
      <c r="Z180" s="35"/>
      <c r="AA180" s="35"/>
      <c r="AB180" s="35"/>
      <c r="AC180" s="38"/>
      <c r="AD180" s="38">
        <v>660</v>
      </c>
      <c r="AE180" s="38">
        <v>50</v>
      </c>
      <c r="AF180" s="38"/>
      <c r="AG180" s="22"/>
      <c r="AH180" s="22"/>
      <c r="AI180" s="22"/>
      <c r="AJ180" s="22"/>
      <c r="AK180" s="43"/>
      <c r="AL180" s="43"/>
      <c r="AM180" s="43"/>
      <c r="AN180" s="43"/>
      <c r="AO180" s="44"/>
      <c r="AP180" s="44"/>
      <c r="AQ180" s="44"/>
      <c r="AR180" s="44"/>
      <c r="AS180" s="46"/>
      <c r="AT180" s="46"/>
      <c r="AU180" s="46"/>
      <c r="AV180" s="46"/>
      <c r="AW180" s="50"/>
      <c r="AX180" s="50">
        <v>2</v>
      </c>
      <c r="AY180" s="50"/>
      <c r="AZ180" s="50"/>
      <c r="BA180" s="54"/>
      <c r="BB180" s="54"/>
      <c r="BC180" s="54"/>
      <c r="BD180" s="64"/>
      <c r="BE180" s="64"/>
      <c r="BF180" s="64"/>
      <c r="BG180" s="57"/>
      <c r="BH180" s="57">
        <v>24</v>
      </c>
      <c r="BI180" s="57">
        <v>18</v>
      </c>
      <c r="BJ180" s="57">
        <v>20</v>
      </c>
      <c r="BK180" s="57"/>
      <c r="BL180" s="57"/>
      <c r="BM180" s="57"/>
      <c r="BN180" s="75"/>
      <c r="BO180" s="75"/>
      <c r="BP180" s="75"/>
      <c r="BQ180" s="75"/>
      <c r="BR180" s="78"/>
      <c r="BS180" s="78"/>
      <c r="BT180" s="78"/>
      <c r="BU180" s="61"/>
      <c r="BV180" s="61"/>
      <c r="BW180" s="61"/>
      <c r="BX180" s="61"/>
      <c r="BY180" s="71"/>
      <c r="BZ180" s="71"/>
      <c r="CA180" s="71"/>
      <c r="CB180" s="71"/>
      <c r="CC180" s="71"/>
      <c r="CD180" s="71"/>
      <c r="CE180" s="71"/>
      <c r="CF180" s="81"/>
      <c r="CG180" s="81"/>
      <c r="CH180" s="81"/>
      <c r="CI180" s="67"/>
      <c r="CJ180" s="67"/>
      <c r="CK180" s="67"/>
    </row>
    <row r="181" spans="1:89" s="9" customFormat="1" ht="20.25" customHeight="1" x14ac:dyDescent="0.2">
      <c r="A181" s="7" t="s">
        <v>149</v>
      </c>
      <c r="B181" s="10" t="s">
        <v>590</v>
      </c>
      <c r="C181" s="7" t="s">
        <v>673</v>
      </c>
      <c r="D181" s="7" t="s">
        <v>183</v>
      </c>
      <c r="E181" s="7" t="s">
        <v>17</v>
      </c>
      <c r="F181" s="7" t="s">
        <v>184</v>
      </c>
      <c r="G181" s="7" t="s">
        <v>840</v>
      </c>
      <c r="H181" s="7" t="s">
        <v>1245</v>
      </c>
      <c r="I181" s="7" t="s">
        <v>1246</v>
      </c>
      <c r="J181" s="7" t="s">
        <v>1377</v>
      </c>
      <c r="K181" s="7" t="s">
        <v>1372</v>
      </c>
      <c r="L181" s="7" t="s">
        <v>185</v>
      </c>
      <c r="M181" s="24"/>
      <c r="N181" s="24">
        <v>197</v>
      </c>
      <c r="O181" s="24"/>
      <c r="P181" s="24"/>
      <c r="Q181" s="30">
        <v>999</v>
      </c>
      <c r="R181" s="30"/>
      <c r="S181" s="30"/>
      <c r="T181" s="30">
        <v>42</v>
      </c>
      <c r="U181" s="85"/>
      <c r="V181" s="85"/>
      <c r="W181" s="85"/>
      <c r="X181" s="85"/>
      <c r="Y181" s="35"/>
      <c r="Z181" s="35"/>
      <c r="AA181" s="35"/>
      <c r="AB181" s="35"/>
      <c r="AC181" s="38"/>
      <c r="AD181" s="38">
        <v>660</v>
      </c>
      <c r="AE181" s="38">
        <v>39</v>
      </c>
      <c r="AF181" s="38"/>
      <c r="AG181" s="22"/>
      <c r="AH181" s="22">
        <v>140</v>
      </c>
      <c r="AI181" s="22"/>
      <c r="AJ181" s="22"/>
      <c r="AK181" s="43"/>
      <c r="AL181" s="43"/>
      <c r="AM181" s="43"/>
      <c r="AN181" s="43"/>
      <c r="AO181" s="44"/>
      <c r="AP181" s="44"/>
      <c r="AQ181" s="44"/>
      <c r="AR181" s="44"/>
      <c r="AS181" s="46"/>
      <c r="AT181" s="46"/>
      <c r="AU181" s="46"/>
      <c r="AV181" s="46"/>
      <c r="AW181" s="50"/>
      <c r="AX181" s="50">
        <v>2</v>
      </c>
      <c r="AY181" s="50"/>
      <c r="AZ181" s="50"/>
      <c r="BA181" s="54"/>
      <c r="BB181" s="54"/>
      <c r="BC181" s="54"/>
      <c r="BD181" s="64"/>
      <c r="BE181" s="64"/>
      <c r="BF181" s="64"/>
      <c r="BG181" s="57"/>
      <c r="BH181" s="57">
        <v>24</v>
      </c>
      <c r="BI181" s="57">
        <v>25</v>
      </c>
      <c r="BJ181" s="57">
        <v>27</v>
      </c>
      <c r="BK181" s="57"/>
      <c r="BL181" s="57"/>
      <c r="BM181" s="57"/>
      <c r="BN181" s="75">
        <v>25</v>
      </c>
      <c r="BO181" s="75">
        <v>23</v>
      </c>
      <c r="BP181" s="75">
        <v>19</v>
      </c>
      <c r="BQ181" s="75"/>
      <c r="BR181" s="78"/>
      <c r="BS181" s="78"/>
      <c r="BT181" s="78"/>
      <c r="BU181" s="61"/>
      <c r="BV181" s="61"/>
      <c r="BW181" s="61"/>
      <c r="BX181" s="61"/>
      <c r="BY181" s="71"/>
      <c r="BZ181" s="71"/>
      <c r="CA181" s="71"/>
      <c r="CB181" s="71"/>
      <c r="CC181" s="71"/>
      <c r="CD181" s="71"/>
      <c r="CE181" s="71"/>
      <c r="CF181" s="81"/>
      <c r="CG181" s="81"/>
      <c r="CH181" s="81"/>
      <c r="CI181" s="67"/>
      <c r="CJ181" s="67"/>
      <c r="CK181" s="67"/>
    </row>
    <row r="182" spans="1:89" s="9" customFormat="1" ht="20.25" customHeight="1" x14ac:dyDescent="0.2">
      <c r="A182" s="7" t="s">
        <v>149</v>
      </c>
      <c r="B182" s="10" t="s">
        <v>590</v>
      </c>
      <c r="C182" s="7" t="s">
        <v>673</v>
      </c>
      <c r="D182" s="7" t="s">
        <v>258</v>
      </c>
      <c r="E182" s="7" t="s">
        <v>17</v>
      </c>
      <c r="F182" s="7" t="s">
        <v>259</v>
      </c>
      <c r="G182" s="7" t="s">
        <v>841</v>
      </c>
      <c r="H182" s="7" t="s">
        <v>1247</v>
      </c>
      <c r="I182" s="7" t="s">
        <v>1248</v>
      </c>
      <c r="J182" s="7" t="s">
        <v>1377</v>
      </c>
      <c r="K182" s="7" t="s">
        <v>1372</v>
      </c>
      <c r="L182" s="7" t="s">
        <v>211</v>
      </c>
      <c r="M182" s="24"/>
      <c r="N182" s="24">
        <v>257</v>
      </c>
      <c r="O182" s="24"/>
      <c r="P182" s="24"/>
      <c r="Q182" s="30">
        <v>726</v>
      </c>
      <c r="R182" s="30"/>
      <c r="S182" s="30"/>
      <c r="T182" s="30">
        <v>59</v>
      </c>
      <c r="U182" s="85"/>
      <c r="V182" s="85"/>
      <c r="W182" s="85"/>
      <c r="X182" s="85"/>
      <c r="Y182" s="35"/>
      <c r="Z182" s="35"/>
      <c r="AA182" s="35"/>
      <c r="AB182" s="35"/>
      <c r="AC182" s="38"/>
      <c r="AD182" s="38">
        <v>463</v>
      </c>
      <c r="AE182" s="38">
        <v>35</v>
      </c>
      <c r="AF182" s="38">
        <v>15</v>
      </c>
      <c r="AG182" s="22"/>
      <c r="AH182" s="22"/>
      <c r="AI182" s="22"/>
      <c r="AJ182" s="22"/>
      <c r="AK182" s="43"/>
      <c r="AL182" s="43"/>
      <c r="AM182" s="43"/>
      <c r="AN182" s="43"/>
      <c r="AO182" s="44"/>
      <c r="AP182" s="44"/>
      <c r="AQ182" s="44"/>
      <c r="AR182" s="44"/>
      <c r="AS182" s="46"/>
      <c r="AT182" s="46"/>
      <c r="AU182" s="46">
        <v>59</v>
      </c>
      <c r="AV182" s="46"/>
      <c r="AW182" s="50"/>
      <c r="AX182" s="50">
        <v>6</v>
      </c>
      <c r="AY182" s="50">
        <v>1</v>
      </c>
      <c r="AZ182" s="50"/>
      <c r="BA182" s="54"/>
      <c r="BB182" s="54"/>
      <c r="BC182" s="54"/>
      <c r="BD182" s="64"/>
      <c r="BE182" s="64"/>
      <c r="BF182" s="64"/>
      <c r="BG182" s="57"/>
      <c r="BH182" s="57">
        <v>35</v>
      </c>
      <c r="BI182" s="57">
        <v>31</v>
      </c>
      <c r="BJ182" s="57">
        <v>29</v>
      </c>
      <c r="BK182" s="57"/>
      <c r="BL182" s="57"/>
      <c r="BM182" s="57"/>
      <c r="BN182" s="75"/>
      <c r="BO182" s="75"/>
      <c r="BP182" s="75"/>
      <c r="BQ182" s="75"/>
      <c r="BR182" s="78"/>
      <c r="BS182" s="78"/>
      <c r="BT182" s="78"/>
      <c r="BU182" s="61"/>
      <c r="BV182" s="61"/>
      <c r="BW182" s="61"/>
      <c r="BX182" s="61"/>
      <c r="BY182" s="71"/>
      <c r="BZ182" s="71"/>
      <c r="CA182" s="71"/>
      <c r="CB182" s="71"/>
      <c r="CC182" s="71"/>
      <c r="CD182" s="71"/>
      <c r="CE182" s="71"/>
      <c r="CF182" s="81"/>
      <c r="CG182" s="81"/>
      <c r="CH182" s="81"/>
      <c r="CI182" s="67"/>
      <c r="CJ182" s="67"/>
      <c r="CK182" s="67"/>
    </row>
    <row r="183" spans="1:89" s="9" customFormat="1" ht="20.25" customHeight="1" x14ac:dyDescent="0.2">
      <c r="A183" s="7" t="s">
        <v>356</v>
      </c>
      <c r="B183" s="10" t="s">
        <v>394</v>
      </c>
      <c r="C183" s="7" t="s">
        <v>673</v>
      </c>
      <c r="D183" s="7" t="s">
        <v>395</v>
      </c>
      <c r="E183" s="7" t="s">
        <v>17</v>
      </c>
      <c r="F183" s="7" t="s">
        <v>241</v>
      </c>
      <c r="G183" s="7" t="s">
        <v>842</v>
      </c>
      <c r="H183" s="7" t="s">
        <v>1249</v>
      </c>
      <c r="I183" s="7" t="s">
        <v>1250</v>
      </c>
      <c r="J183" s="7" t="s">
        <v>1377</v>
      </c>
      <c r="K183" s="7" t="s">
        <v>1372</v>
      </c>
      <c r="L183" s="7" t="s">
        <v>394</v>
      </c>
      <c r="M183" s="24">
        <v>147</v>
      </c>
      <c r="N183" s="24">
        <v>202</v>
      </c>
      <c r="O183" s="24"/>
      <c r="P183" s="24"/>
      <c r="Q183" s="30">
        <v>825</v>
      </c>
      <c r="R183" s="30">
        <v>236</v>
      </c>
      <c r="S183" s="30"/>
      <c r="T183" s="30">
        <v>51</v>
      </c>
      <c r="U183" s="85"/>
      <c r="V183" s="85"/>
      <c r="W183" s="85"/>
      <c r="X183" s="85"/>
      <c r="Y183" s="35"/>
      <c r="Z183" s="35"/>
      <c r="AA183" s="35">
        <v>115</v>
      </c>
      <c r="AB183" s="35"/>
      <c r="AC183" s="38">
        <v>88</v>
      </c>
      <c r="AD183" s="38">
        <v>588</v>
      </c>
      <c r="AE183" s="38">
        <v>29</v>
      </c>
      <c r="AF183" s="38"/>
      <c r="AG183" s="22"/>
      <c r="AH183" s="22"/>
      <c r="AI183" s="22"/>
      <c r="AJ183" s="22"/>
      <c r="AK183" s="43"/>
      <c r="AL183" s="43"/>
      <c r="AM183" s="43"/>
      <c r="AN183" s="43"/>
      <c r="AO183" s="44"/>
      <c r="AP183" s="44">
        <v>10</v>
      </c>
      <c r="AQ183" s="44">
        <v>74</v>
      </c>
      <c r="AR183" s="44"/>
      <c r="AS183" s="46"/>
      <c r="AT183" s="46"/>
      <c r="AU183" s="46">
        <v>61</v>
      </c>
      <c r="AV183" s="46"/>
      <c r="AW183" s="50">
        <v>1</v>
      </c>
      <c r="AX183" s="50">
        <v>4</v>
      </c>
      <c r="AY183" s="50"/>
      <c r="AZ183" s="50"/>
      <c r="BA183" s="54"/>
      <c r="BB183" s="54"/>
      <c r="BC183" s="54"/>
      <c r="BD183" s="64">
        <v>10</v>
      </c>
      <c r="BE183" s="64">
        <v>15</v>
      </c>
      <c r="BF183" s="64">
        <v>22</v>
      </c>
      <c r="BG183" s="57"/>
      <c r="BH183" s="57">
        <v>36</v>
      </c>
      <c r="BI183" s="57">
        <v>35</v>
      </c>
      <c r="BJ183" s="57">
        <v>36</v>
      </c>
      <c r="BK183" s="57"/>
      <c r="BL183" s="57"/>
      <c r="BM183" s="57"/>
      <c r="BN183" s="75">
        <v>26</v>
      </c>
      <c r="BO183" s="75">
        <v>34</v>
      </c>
      <c r="BP183" s="75">
        <v>29</v>
      </c>
      <c r="BQ183" s="75"/>
      <c r="BR183" s="78"/>
      <c r="BS183" s="78"/>
      <c r="BT183" s="78"/>
      <c r="BU183" s="61"/>
      <c r="BV183" s="61"/>
      <c r="BW183" s="61"/>
      <c r="BX183" s="61"/>
      <c r="BY183" s="71"/>
      <c r="BZ183" s="71"/>
      <c r="CA183" s="71"/>
      <c r="CB183" s="71"/>
      <c r="CC183" s="71"/>
      <c r="CD183" s="71"/>
      <c r="CE183" s="71"/>
      <c r="CF183" s="81">
        <v>31</v>
      </c>
      <c r="CG183" s="81">
        <v>28</v>
      </c>
      <c r="CH183" s="81">
        <v>23</v>
      </c>
      <c r="CI183" s="67"/>
      <c r="CJ183" s="67"/>
      <c r="CK183" s="67"/>
    </row>
    <row r="184" spans="1:89" s="9" customFormat="1" ht="20.25" customHeight="1" x14ac:dyDescent="0.2">
      <c r="A184" s="7" t="s">
        <v>356</v>
      </c>
      <c r="B184" s="10" t="s">
        <v>394</v>
      </c>
      <c r="C184" s="7" t="s">
        <v>673</v>
      </c>
      <c r="D184" s="7" t="s">
        <v>396</v>
      </c>
      <c r="E184" s="7" t="s">
        <v>17</v>
      </c>
      <c r="F184" s="7" t="s">
        <v>397</v>
      </c>
      <c r="G184" s="7" t="s">
        <v>843</v>
      </c>
      <c r="H184" s="7" t="s">
        <v>1251</v>
      </c>
      <c r="I184" s="7" t="s">
        <v>1252</v>
      </c>
      <c r="J184" s="7" t="s">
        <v>1377</v>
      </c>
      <c r="K184" s="7" t="s">
        <v>1372</v>
      </c>
      <c r="L184" s="7" t="s">
        <v>394</v>
      </c>
      <c r="M184" s="24">
        <v>8</v>
      </c>
      <c r="N184" s="24">
        <v>292</v>
      </c>
      <c r="O184" s="24"/>
      <c r="P184" s="24"/>
      <c r="Q184" s="30">
        <v>1260</v>
      </c>
      <c r="R184" s="30">
        <v>8</v>
      </c>
      <c r="S184" s="30"/>
      <c r="T184" s="30"/>
      <c r="U184" s="85"/>
      <c r="V184" s="85"/>
      <c r="W184" s="85"/>
      <c r="X184" s="85"/>
      <c r="Y184" s="35"/>
      <c r="Z184" s="35"/>
      <c r="AA184" s="35"/>
      <c r="AB184" s="35"/>
      <c r="AC184" s="38"/>
      <c r="AD184" s="38">
        <v>926</v>
      </c>
      <c r="AE184" s="38"/>
      <c r="AF184" s="38"/>
      <c r="AG184" s="22"/>
      <c r="AH184" s="22"/>
      <c r="AI184" s="22"/>
      <c r="AJ184" s="22"/>
      <c r="AK184" s="43"/>
      <c r="AL184" s="43"/>
      <c r="AM184" s="43"/>
      <c r="AN184" s="43"/>
      <c r="AO184" s="44"/>
      <c r="AP184" s="44"/>
      <c r="AQ184" s="44"/>
      <c r="AR184" s="44"/>
      <c r="AS184" s="46"/>
      <c r="AT184" s="46"/>
      <c r="AU184" s="46"/>
      <c r="AV184" s="46"/>
      <c r="AW184" s="50"/>
      <c r="AX184" s="50">
        <v>13</v>
      </c>
      <c r="AY184" s="50"/>
      <c r="AZ184" s="50"/>
      <c r="BA184" s="54"/>
      <c r="BB184" s="54"/>
      <c r="BC184" s="54"/>
      <c r="BD184" s="64"/>
      <c r="BE184" s="64"/>
      <c r="BF184" s="64"/>
      <c r="BG184" s="57"/>
      <c r="BH184" s="57">
        <v>39</v>
      </c>
      <c r="BI184" s="57">
        <v>32</v>
      </c>
      <c r="BJ184" s="57">
        <v>25</v>
      </c>
      <c r="BK184" s="57"/>
      <c r="BL184" s="57"/>
      <c r="BM184" s="57"/>
      <c r="BN184" s="75"/>
      <c r="BO184" s="75"/>
      <c r="BP184" s="75"/>
      <c r="BQ184" s="75"/>
      <c r="BR184" s="78"/>
      <c r="BS184" s="78"/>
      <c r="BT184" s="78"/>
      <c r="BU184" s="61"/>
      <c r="BV184" s="61"/>
      <c r="BW184" s="61"/>
      <c r="BX184" s="61"/>
      <c r="BY184" s="71"/>
      <c r="BZ184" s="71"/>
      <c r="CA184" s="71"/>
      <c r="CB184" s="71"/>
      <c r="CC184" s="71"/>
      <c r="CD184" s="71"/>
      <c r="CE184" s="71"/>
      <c r="CF184" s="81"/>
      <c r="CG184" s="81"/>
      <c r="CH184" s="81"/>
      <c r="CI184" s="67"/>
      <c r="CJ184" s="67"/>
      <c r="CK184" s="67"/>
    </row>
    <row r="185" spans="1:89" s="9" customFormat="1" ht="20.25" customHeight="1" x14ac:dyDescent="0.2">
      <c r="A185" s="7" t="s">
        <v>356</v>
      </c>
      <c r="B185" s="10" t="s">
        <v>394</v>
      </c>
      <c r="C185" s="7" t="s">
        <v>673</v>
      </c>
      <c r="D185" s="7" t="s">
        <v>537</v>
      </c>
      <c r="E185" s="7" t="s">
        <v>17</v>
      </c>
      <c r="F185" s="7" t="s">
        <v>407</v>
      </c>
      <c r="G185" s="7" t="s">
        <v>844</v>
      </c>
      <c r="H185" s="7" t="s">
        <v>1253</v>
      </c>
      <c r="I185" s="7" t="s">
        <v>1254</v>
      </c>
      <c r="J185" s="7" t="s">
        <v>1377</v>
      </c>
      <c r="K185" s="7" t="s">
        <v>1372</v>
      </c>
      <c r="L185" s="7" t="s">
        <v>394</v>
      </c>
      <c r="M185" s="24"/>
      <c r="N185" s="24">
        <v>107</v>
      </c>
      <c r="O185" s="24"/>
      <c r="P185" s="24"/>
      <c r="Q185" s="30">
        <v>432</v>
      </c>
      <c r="R185" s="30"/>
      <c r="S185" s="30"/>
      <c r="T185" s="30">
        <v>19</v>
      </c>
      <c r="U185" s="85"/>
      <c r="V185" s="85"/>
      <c r="W185" s="85"/>
      <c r="X185" s="85"/>
      <c r="Y185" s="35"/>
      <c r="Z185" s="35"/>
      <c r="AA185" s="35"/>
      <c r="AB185" s="35"/>
      <c r="AC185" s="38"/>
      <c r="AD185" s="38">
        <v>322</v>
      </c>
      <c r="AE185" s="38"/>
      <c r="AF185" s="38"/>
      <c r="AG185" s="22"/>
      <c r="AH185" s="22"/>
      <c r="AI185" s="22">
        <v>36</v>
      </c>
      <c r="AJ185" s="22"/>
      <c r="AK185" s="43"/>
      <c r="AL185" s="43"/>
      <c r="AM185" s="43"/>
      <c r="AN185" s="43"/>
      <c r="AO185" s="44"/>
      <c r="AP185" s="44"/>
      <c r="AQ185" s="44"/>
      <c r="AR185" s="44"/>
      <c r="AS185" s="46"/>
      <c r="AT185" s="46"/>
      <c r="AU185" s="46"/>
      <c r="AV185" s="46"/>
      <c r="AW185" s="50"/>
      <c r="AX185" s="50">
        <v>3</v>
      </c>
      <c r="AY185" s="50"/>
      <c r="AZ185" s="50"/>
      <c r="BA185" s="54"/>
      <c r="BB185" s="54"/>
      <c r="BC185" s="54"/>
      <c r="BD185" s="64">
        <v>4</v>
      </c>
      <c r="BE185" s="64">
        <v>11</v>
      </c>
      <c r="BF185" s="64">
        <v>11</v>
      </c>
      <c r="BG185" s="57"/>
      <c r="BH185" s="57">
        <v>15</v>
      </c>
      <c r="BI185" s="57"/>
      <c r="BJ185" s="57"/>
      <c r="BK185" s="57"/>
      <c r="BL185" s="57"/>
      <c r="BM185" s="57"/>
      <c r="BN185" s="75"/>
      <c r="BO185" s="75"/>
      <c r="BP185" s="75"/>
      <c r="BQ185" s="75"/>
      <c r="BR185" s="78"/>
      <c r="BS185" s="78"/>
      <c r="BT185" s="78"/>
      <c r="BU185" s="61"/>
      <c r="BV185" s="61"/>
      <c r="BW185" s="61"/>
      <c r="BX185" s="61"/>
      <c r="BY185" s="71"/>
      <c r="BZ185" s="71"/>
      <c r="CA185" s="71"/>
      <c r="CB185" s="71"/>
      <c r="CC185" s="71"/>
      <c r="CD185" s="71"/>
      <c r="CE185" s="71"/>
      <c r="CF185" s="81"/>
      <c r="CG185" s="81"/>
      <c r="CH185" s="81"/>
      <c r="CI185" s="67"/>
      <c r="CJ185" s="67"/>
      <c r="CK185" s="67"/>
    </row>
    <row r="186" spans="1:89" s="9" customFormat="1" ht="20.25" customHeight="1" x14ac:dyDescent="0.2">
      <c r="A186" s="7" t="s">
        <v>356</v>
      </c>
      <c r="B186" s="10" t="s">
        <v>394</v>
      </c>
      <c r="C186" s="7" t="s">
        <v>673</v>
      </c>
      <c r="D186" s="7" t="s">
        <v>538</v>
      </c>
      <c r="E186" s="7" t="s">
        <v>17</v>
      </c>
      <c r="F186" s="7" t="s">
        <v>539</v>
      </c>
      <c r="G186" s="7" t="s">
        <v>845</v>
      </c>
      <c r="H186" s="7" t="s">
        <v>1255</v>
      </c>
      <c r="I186" s="7" t="s">
        <v>1256</v>
      </c>
      <c r="J186" s="7" t="s">
        <v>1377</v>
      </c>
      <c r="K186" s="7" t="s">
        <v>1372</v>
      </c>
      <c r="L186" s="7" t="s">
        <v>394</v>
      </c>
      <c r="M186" s="24">
        <v>11</v>
      </c>
      <c r="N186" s="24">
        <v>233</v>
      </c>
      <c r="O186" s="24"/>
      <c r="P186" s="24"/>
      <c r="Q186" s="30">
        <v>967</v>
      </c>
      <c r="R186" s="30">
        <v>13</v>
      </c>
      <c r="S186" s="30"/>
      <c r="T186" s="30">
        <v>35</v>
      </c>
      <c r="U186" s="85"/>
      <c r="V186" s="85"/>
      <c r="W186" s="85"/>
      <c r="X186" s="85"/>
      <c r="Y186" s="35"/>
      <c r="Z186" s="35"/>
      <c r="AA186" s="35"/>
      <c r="AB186" s="35"/>
      <c r="AC186" s="38"/>
      <c r="AD186" s="38">
        <v>689</v>
      </c>
      <c r="AE186" s="38">
        <v>64</v>
      </c>
      <c r="AF186" s="38"/>
      <c r="AG186" s="22"/>
      <c r="AH186" s="22"/>
      <c r="AI186" s="22">
        <v>65</v>
      </c>
      <c r="AJ186" s="22"/>
      <c r="AK186" s="43"/>
      <c r="AL186" s="43"/>
      <c r="AM186" s="43"/>
      <c r="AN186" s="43"/>
      <c r="AO186" s="44"/>
      <c r="AP186" s="44"/>
      <c r="AQ186" s="44"/>
      <c r="AR186" s="44"/>
      <c r="AS186" s="46">
        <v>2</v>
      </c>
      <c r="AT186" s="46">
        <v>37</v>
      </c>
      <c r="AU186" s="46"/>
      <c r="AV186" s="46"/>
      <c r="AW186" s="50"/>
      <c r="AX186" s="50">
        <v>8</v>
      </c>
      <c r="AY186" s="50">
        <v>1</v>
      </c>
      <c r="AZ186" s="50"/>
      <c r="BA186" s="54"/>
      <c r="BB186" s="54"/>
      <c r="BC186" s="54"/>
      <c r="BD186" s="64"/>
      <c r="BE186" s="64"/>
      <c r="BF186" s="64"/>
      <c r="BG186" s="57"/>
      <c r="BH186" s="57">
        <v>72</v>
      </c>
      <c r="BI186" s="57">
        <v>66</v>
      </c>
      <c r="BJ186" s="57">
        <v>70</v>
      </c>
      <c r="BK186" s="57"/>
      <c r="BL186" s="57"/>
      <c r="BM186" s="57"/>
      <c r="BN186" s="75"/>
      <c r="BO186" s="75"/>
      <c r="BP186" s="75"/>
      <c r="BQ186" s="75"/>
      <c r="BR186" s="78"/>
      <c r="BS186" s="78"/>
      <c r="BT186" s="78"/>
      <c r="BU186" s="61"/>
      <c r="BV186" s="61"/>
      <c r="BW186" s="61"/>
      <c r="BX186" s="61"/>
      <c r="BY186" s="71"/>
      <c r="BZ186" s="71"/>
      <c r="CA186" s="71"/>
      <c r="CB186" s="71"/>
      <c r="CC186" s="71">
        <v>35</v>
      </c>
      <c r="CD186" s="71">
        <v>34</v>
      </c>
      <c r="CE186" s="71">
        <v>31</v>
      </c>
      <c r="CF186" s="81"/>
      <c r="CG186" s="81"/>
      <c r="CH186" s="81"/>
      <c r="CI186" s="67"/>
      <c r="CJ186" s="67"/>
      <c r="CK186" s="67"/>
    </row>
    <row r="187" spans="1:89" s="9" customFormat="1" ht="20.25" customHeight="1" x14ac:dyDescent="0.2">
      <c r="A187" s="7" t="s">
        <v>609</v>
      </c>
      <c r="B187" s="10" t="s">
        <v>302</v>
      </c>
      <c r="C187" s="7" t="s">
        <v>673</v>
      </c>
      <c r="D187" s="7" t="s">
        <v>283</v>
      </c>
      <c r="E187" s="7" t="s">
        <v>17</v>
      </c>
      <c r="F187" s="7" t="s">
        <v>285</v>
      </c>
      <c r="G187" s="7" t="s">
        <v>846</v>
      </c>
      <c r="H187" s="7" t="s">
        <v>1257</v>
      </c>
      <c r="I187" s="7" t="s">
        <v>1258</v>
      </c>
      <c r="J187" s="7" t="s">
        <v>1377</v>
      </c>
      <c r="K187" s="7" t="s">
        <v>1372</v>
      </c>
      <c r="L187" s="7" t="s">
        <v>286</v>
      </c>
      <c r="M187" s="24">
        <v>24</v>
      </c>
      <c r="N187" s="24">
        <v>51</v>
      </c>
      <c r="O187" s="24"/>
      <c r="P187" s="24"/>
      <c r="Q187" s="30">
        <v>239</v>
      </c>
      <c r="R187" s="30">
        <v>24</v>
      </c>
      <c r="S187" s="30"/>
      <c r="T187" s="30"/>
      <c r="U187" s="85"/>
      <c r="V187" s="85"/>
      <c r="W187" s="85"/>
      <c r="X187" s="85"/>
      <c r="Y187" s="35"/>
      <c r="Z187" s="35"/>
      <c r="AA187" s="35"/>
      <c r="AB187" s="35"/>
      <c r="AC187" s="38"/>
      <c r="AD187" s="38">
        <v>188</v>
      </c>
      <c r="AE187" s="38"/>
      <c r="AF187" s="38"/>
      <c r="AG187" s="22"/>
      <c r="AH187" s="22"/>
      <c r="AI187" s="22"/>
      <c r="AJ187" s="22"/>
      <c r="AK187" s="43"/>
      <c r="AL187" s="43"/>
      <c r="AM187" s="43"/>
      <c r="AN187" s="43"/>
      <c r="AO187" s="44"/>
      <c r="AP187" s="44"/>
      <c r="AQ187" s="44"/>
      <c r="AR187" s="44"/>
      <c r="AS187" s="46"/>
      <c r="AT187" s="46"/>
      <c r="AU187" s="46"/>
      <c r="AV187" s="46"/>
      <c r="AW187" s="50"/>
      <c r="AX187" s="50"/>
      <c r="AY187" s="50"/>
      <c r="AZ187" s="50"/>
      <c r="BA187" s="54"/>
      <c r="BB187" s="54"/>
      <c r="BC187" s="54"/>
      <c r="BD187" s="64"/>
      <c r="BE187" s="64"/>
      <c r="BF187" s="64"/>
      <c r="BG187" s="57"/>
      <c r="BH187" s="57"/>
      <c r="BI187" s="57"/>
      <c r="BJ187" s="57"/>
      <c r="BK187" s="57"/>
      <c r="BL187" s="57"/>
      <c r="BM187" s="57"/>
      <c r="BN187" s="75"/>
      <c r="BO187" s="75"/>
      <c r="BP187" s="75"/>
      <c r="BQ187" s="75"/>
      <c r="BR187" s="78"/>
      <c r="BS187" s="78"/>
      <c r="BT187" s="78"/>
      <c r="BU187" s="61"/>
      <c r="BV187" s="61"/>
      <c r="BW187" s="61"/>
      <c r="BX187" s="61"/>
      <c r="BY187" s="71"/>
      <c r="BZ187" s="71"/>
      <c r="CA187" s="71"/>
      <c r="CB187" s="71"/>
      <c r="CC187" s="71"/>
      <c r="CD187" s="71"/>
      <c r="CE187" s="71"/>
      <c r="CF187" s="81"/>
      <c r="CG187" s="81"/>
      <c r="CH187" s="81"/>
      <c r="CI187" s="67"/>
      <c r="CJ187" s="67"/>
      <c r="CK187" s="67"/>
    </row>
    <row r="188" spans="1:89" s="9" customFormat="1" ht="20.25" customHeight="1" x14ac:dyDescent="0.2">
      <c r="A188" s="7" t="s">
        <v>609</v>
      </c>
      <c r="B188" s="10" t="s">
        <v>302</v>
      </c>
      <c r="C188" s="7" t="s">
        <v>673</v>
      </c>
      <c r="D188" s="7" t="s">
        <v>300</v>
      </c>
      <c r="E188" s="7" t="s">
        <v>17</v>
      </c>
      <c r="F188" s="7" t="s">
        <v>301</v>
      </c>
      <c r="G188" s="7" t="s">
        <v>847</v>
      </c>
      <c r="H188" s="7" t="s">
        <v>1259</v>
      </c>
      <c r="I188" s="7" t="s">
        <v>1260</v>
      </c>
      <c r="J188" s="7" t="s">
        <v>1377</v>
      </c>
      <c r="K188" s="7" t="s">
        <v>1372</v>
      </c>
      <c r="L188" s="7" t="s">
        <v>302</v>
      </c>
      <c r="M188" s="24">
        <v>13</v>
      </c>
      <c r="N188" s="24">
        <v>85</v>
      </c>
      <c r="O188" s="24"/>
      <c r="P188" s="24"/>
      <c r="Q188" s="30">
        <v>601</v>
      </c>
      <c r="R188" s="30">
        <v>13</v>
      </c>
      <c r="S188" s="30"/>
      <c r="T188" s="30"/>
      <c r="U188" s="85"/>
      <c r="V188" s="85"/>
      <c r="W188" s="85"/>
      <c r="X188" s="85"/>
      <c r="Y188" s="35"/>
      <c r="Z188" s="35"/>
      <c r="AA188" s="35"/>
      <c r="AB188" s="35"/>
      <c r="AC188" s="38"/>
      <c r="AD188" s="38">
        <v>471</v>
      </c>
      <c r="AE188" s="38"/>
      <c r="AF188" s="38"/>
      <c r="AG188" s="22"/>
      <c r="AH188" s="22">
        <v>45</v>
      </c>
      <c r="AI188" s="22">
        <v>73</v>
      </c>
      <c r="AJ188" s="22"/>
      <c r="AK188" s="43"/>
      <c r="AL188" s="43"/>
      <c r="AM188" s="43"/>
      <c r="AN188" s="43"/>
      <c r="AO188" s="44"/>
      <c r="AP188" s="44"/>
      <c r="AQ188" s="44"/>
      <c r="AR188" s="44"/>
      <c r="AS188" s="46"/>
      <c r="AT188" s="46"/>
      <c r="AU188" s="46"/>
      <c r="AV188" s="46"/>
      <c r="AW188" s="50"/>
      <c r="AX188" s="50"/>
      <c r="AY188" s="50"/>
      <c r="AZ188" s="50"/>
      <c r="BA188" s="54"/>
      <c r="BB188" s="54"/>
      <c r="BC188" s="54"/>
      <c r="BD188" s="64"/>
      <c r="BE188" s="64"/>
      <c r="BF188" s="64"/>
      <c r="BG188" s="57"/>
      <c r="BH188" s="57"/>
      <c r="BI188" s="57"/>
      <c r="BJ188" s="57"/>
      <c r="BK188" s="57"/>
      <c r="BL188" s="57"/>
      <c r="BM188" s="57"/>
      <c r="BN188" s="75">
        <v>17</v>
      </c>
      <c r="BO188" s="75">
        <v>19</v>
      </c>
      <c r="BP188" s="75">
        <v>18</v>
      </c>
      <c r="BQ188" s="75"/>
      <c r="BR188" s="78"/>
      <c r="BS188" s="78"/>
      <c r="BT188" s="78"/>
      <c r="BU188" s="61"/>
      <c r="BV188" s="61"/>
      <c r="BW188" s="61"/>
      <c r="BX188" s="61"/>
      <c r="BY188" s="71"/>
      <c r="BZ188" s="71"/>
      <c r="CA188" s="71"/>
      <c r="CB188" s="71"/>
      <c r="CC188" s="71"/>
      <c r="CD188" s="71"/>
      <c r="CE188" s="71"/>
      <c r="CF188" s="81"/>
      <c r="CG188" s="81"/>
      <c r="CH188" s="81"/>
      <c r="CI188" s="67"/>
      <c r="CJ188" s="67"/>
      <c r="CK188" s="67"/>
    </row>
    <row r="189" spans="1:89" s="9" customFormat="1" ht="20.25" customHeight="1" x14ac:dyDescent="0.2">
      <c r="A189" s="7" t="s">
        <v>609</v>
      </c>
      <c r="B189" s="10" t="s">
        <v>302</v>
      </c>
      <c r="C189" s="7" t="s">
        <v>673</v>
      </c>
      <c r="D189" s="7" t="s">
        <v>303</v>
      </c>
      <c r="E189" s="7" t="s">
        <v>17</v>
      </c>
      <c r="F189" s="7" t="s">
        <v>304</v>
      </c>
      <c r="G189" s="7" t="s">
        <v>848</v>
      </c>
      <c r="H189" s="7" t="s">
        <v>1261</v>
      </c>
      <c r="I189" s="7" t="s">
        <v>1262</v>
      </c>
      <c r="J189" s="7" t="s">
        <v>1377</v>
      </c>
      <c r="K189" s="7" t="s">
        <v>1372</v>
      </c>
      <c r="L189" s="7" t="s">
        <v>302</v>
      </c>
      <c r="M189" s="24">
        <v>5</v>
      </c>
      <c r="N189" s="24">
        <v>52</v>
      </c>
      <c r="O189" s="24"/>
      <c r="P189" s="24"/>
      <c r="Q189" s="30">
        <v>288</v>
      </c>
      <c r="R189" s="30">
        <v>5</v>
      </c>
      <c r="S189" s="30"/>
      <c r="T189" s="30"/>
      <c r="U189" s="85"/>
      <c r="V189" s="85"/>
      <c r="W189" s="85"/>
      <c r="X189" s="85"/>
      <c r="Y189" s="35"/>
      <c r="Z189" s="35"/>
      <c r="AA189" s="35"/>
      <c r="AB189" s="35"/>
      <c r="AC189" s="38"/>
      <c r="AD189" s="38">
        <v>220</v>
      </c>
      <c r="AE189" s="38"/>
      <c r="AF189" s="38"/>
      <c r="AG189" s="22"/>
      <c r="AH189" s="22">
        <v>16</v>
      </c>
      <c r="AI189" s="22"/>
      <c r="AJ189" s="22"/>
      <c r="AK189" s="43"/>
      <c r="AL189" s="43"/>
      <c r="AM189" s="43"/>
      <c r="AN189" s="43"/>
      <c r="AO189" s="44"/>
      <c r="AP189" s="44"/>
      <c r="AQ189" s="44"/>
      <c r="AR189" s="44"/>
      <c r="AS189" s="46"/>
      <c r="AT189" s="46"/>
      <c r="AU189" s="46"/>
      <c r="AV189" s="46"/>
      <c r="AW189" s="50"/>
      <c r="AX189" s="50"/>
      <c r="AY189" s="50"/>
      <c r="AZ189" s="50"/>
      <c r="BA189" s="54"/>
      <c r="BB189" s="54"/>
      <c r="BC189" s="54"/>
      <c r="BD189" s="64"/>
      <c r="BE189" s="64"/>
      <c r="BF189" s="64"/>
      <c r="BG189" s="57"/>
      <c r="BH189" s="57">
        <v>23</v>
      </c>
      <c r="BI189" s="57">
        <v>16</v>
      </c>
      <c r="BJ189" s="57">
        <v>15</v>
      </c>
      <c r="BK189" s="57"/>
      <c r="BL189" s="57"/>
      <c r="BM189" s="57"/>
      <c r="BN189" s="75"/>
      <c r="BO189" s="75"/>
      <c r="BP189" s="75"/>
      <c r="BQ189" s="75"/>
      <c r="BR189" s="78"/>
      <c r="BS189" s="78"/>
      <c r="BT189" s="78"/>
      <c r="BU189" s="61"/>
      <c r="BV189" s="61"/>
      <c r="BW189" s="61"/>
      <c r="BX189" s="61"/>
      <c r="BY189" s="71"/>
      <c r="BZ189" s="71"/>
      <c r="CA189" s="71"/>
      <c r="CB189" s="71"/>
      <c r="CC189" s="71"/>
      <c r="CD189" s="71"/>
      <c r="CE189" s="71"/>
      <c r="CF189" s="81"/>
      <c r="CG189" s="81"/>
      <c r="CH189" s="81"/>
      <c r="CI189" s="67"/>
      <c r="CJ189" s="67"/>
      <c r="CK189" s="67"/>
    </row>
    <row r="190" spans="1:89" s="9" customFormat="1" ht="20.25" customHeight="1" x14ac:dyDescent="0.2">
      <c r="A190" s="7" t="s">
        <v>609</v>
      </c>
      <c r="B190" s="10" t="s">
        <v>578</v>
      </c>
      <c r="C190" s="7" t="s">
        <v>673</v>
      </c>
      <c r="D190" s="7" t="s">
        <v>348</v>
      </c>
      <c r="E190" s="7" t="s">
        <v>17</v>
      </c>
      <c r="F190" s="7" t="s">
        <v>341</v>
      </c>
      <c r="G190" s="7" t="s">
        <v>849</v>
      </c>
      <c r="H190" s="7" t="s">
        <v>1263</v>
      </c>
      <c r="I190" s="7" t="s">
        <v>1264</v>
      </c>
      <c r="J190" s="7" t="s">
        <v>1377</v>
      </c>
      <c r="K190" s="7" t="s">
        <v>1372</v>
      </c>
      <c r="L190" s="7" t="s">
        <v>273</v>
      </c>
      <c r="M190" s="24"/>
      <c r="N190" s="24">
        <v>233</v>
      </c>
      <c r="O190" s="24"/>
      <c r="P190" s="24"/>
      <c r="Q190" s="30">
        <v>698</v>
      </c>
      <c r="R190" s="30"/>
      <c r="S190" s="30"/>
      <c r="T190" s="30">
        <v>33</v>
      </c>
      <c r="U190" s="85"/>
      <c r="V190" s="85"/>
      <c r="W190" s="85"/>
      <c r="X190" s="85"/>
      <c r="Y190" s="35"/>
      <c r="Z190" s="35"/>
      <c r="AA190" s="35"/>
      <c r="AB190" s="35"/>
      <c r="AC190" s="38"/>
      <c r="AD190" s="38">
        <v>406</v>
      </c>
      <c r="AE190" s="38"/>
      <c r="AF190" s="38"/>
      <c r="AG190" s="22"/>
      <c r="AH190" s="22">
        <v>59</v>
      </c>
      <c r="AI190" s="22">
        <v>84</v>
      </c>
      <c r="AJ190" s="22"/>
      <c r="AK190" s="43"/>
      <c r="AL190" s="43"/>
      <c r="AM190" s="43"/>
      <c r="AN190" s="43"/>
      <c r="AO190" s="44"/>
      <c r="AP190" s="44"/>
      <c r="AQ190" s="44"/>
      <c r="AR190" s="44"/>
      <c r="AS190" s="46"/>
      <c r="AT190" s="46"/>
      <c r="AU190" s="46"/>
      <c r="AV190" s="46"/>
      <c r="AW190" s="50"/>
      <c r="AX190" s="50"/>
      <c r="AY190" s="50"/>
      <c r="AZ190" s="50"/>
      <c r="BA190" s="54"/>
      <c r="BB190" s="54"/>
      <c r="BC190" s="54"/>
      <c r="BD190" s="64"/>
      <c r="BE190" s="64"/>
      <c r="BF190" s="64"/>
      <c r="BG190" s="57"/>
      <c r="BH190" s="57">
        <v>51</v>
      </c>
      <c r="BI190" s="57">
        <v>30</v>
      </c>
      <c r="BJ190" s="57">
        <v>54</v>
      </c>
      <c r="BK190" s="57"/>
      <c r="BL190" s="57"/>
      <c r="BM190" s="57"/>
      <c r="BN190" s="75">
        <v>17</v>
      </c>
      <c r="BO190" s="75">
        <v>16</v>
      </c>
      <c r="BP190" s="75">
        <v>13</v>
      </c>
      <c r="BQ190" s="75"/>
      <c r="BR190" s="78"/>
      <c r="BS190" s="78"/>
      <c r="BT190" s="78"/>
      <c r="BU190" s="61"/>
      <c r="BV190" s="61"/>
      <c r="BW190" s="61"/>
      <c r="BX190" s="61"/>
      <c r="BY190" s="71"/>
      <c r="BZ190" s="71"/>
      <c r="CA190" s="71"/>
      <c r="CB190" s="71"/>
      <c r="CC190" s="71"/>
      <c r="CD190" s="71"/>
      <c r="CE190" s="71"/>
      <c r="CF190" s="81"/>
      <c r="CG190" s="81"/>
      <c r="CH190" s="81"/>
      <c r="CI190" s="67"/>
      <c r="CJ190" s="67"/>
      <c r="CK190" s="67"/>
    </row>
    <row r="191" spans="1:89" s="9" customFormat="1" ht="20.25" customHeight="1" x14ac:dyDescent="0.2">
      <c r="A191" s="7" t="s">
        <v>356</v>
      </c>
      <c r="B191" s="10" t="s">
        <v>394</v>
      </c>
      <c r="C191" s="7" t="s">
        <v>673</v>
      </c>
      <c r="D191" s="7" t="s">
        <v>398</v>
      </c>
      <c r="E191" s="7" t="s">
        <v>17</v>
      </c>
      <c r="F191" s="7" t="s">
        <v>399</v>
      </c>
      <c r="G191" s="7" t="s">
        <v>850</v>
      </c>
      <c r="H191" s="7" t="s">
        <v>1265</v>
      </c>
      <c r="I191" s="7" t="s">
        <v>1266</v>
      </c>
      <c r="J191" s="7" t="s">
        <v>1377</v>
      </c>
      <c r="K191" s="7" t="s">
        <v>1372</v>
      </c>
      <c r="L191" s="7" t="s">
        <v>394</v>
      </c>
      <c r="M191" s="24">
        <v>12</v>
      </c>
      <c r="N191" s="24">
        <v>171</v>
      </c>
      <c r="O191" s="24"/>
      <c r="P191" s="24"/>
      <c r="Q191" s="30">
        <v>992</v>
      </c>
      <c r="R191" s="30">
        <v>12</v>
      </c>
      <c r="S191" s="30"/>
      <c r="T191" s="30"/>
      <c r="U191" s="85"/>
      <c r="V191" s="85"/>
      <c r="W191" s="85"/>
      <c r="X191" s="85"/>
      <c r="Y191" s="35"/>
      <c r="Z191" s="35"/>
      <c r="AA191" s="35"/>
      <c r="AB191" s="35"/>
      <c r="AC191" s="38"/>
      <c r="AD191" s="38">
        <v>725</v>
      </c>
      <c r="AE191" s="38"/>
      <c r="AF191" s="38"/>
      <c r="AG191" s="22"/>
      <c r="AH191" s="22">
        <v>92</v>
      </c>
      <c r="AI191" s="22"/>
      <c r="AJ191" s="22"/>
      <c r="AK191" s="43"/>
      <c r="AL191" s="43"/>
      <c r="AM191" s="43"/>
      <c r="AN191" s="43"/>
      <c r="AO191" s="44"/>
      <c r="AP191" s="44"/>
      <c r="AQ191" s="44"/>
      <c r="AR191" s="44"/>
      <c r="AS191" s="46"/>
      <c r="AT191" s="46"/>
      <c r="AU191" s="46"/>
      <c r="AV191" s="46"/>
      <c r="AW191" s="50"/>
      <c r="AX191" s="50">
        <v>4</v>
      </c>
      <c r="AY191" s="50"/>
      <c r="AZ191" s="50"/>
      <c r="BA191" s="54"/>
      <c r="BB191" s="54"/>
      <c r="BC191" s="54"/>
      <c r="BD191" s="64"/>
      <c r="BE191" s="64"/>
      <c r="BF191" s="64"/>
      <c r="BG191" s="57"/>
      <c r="BH191" s="57">
        <v>22</v>
      </c>
      <c r="BI191" s="57"/>
      <c r="BJ191" s="57"/>
      <c r="BK191" s="57"/>
      <c r="BL191" s="57"/>
      <c r="BM191" s="57"/>
      <c r="BN191" s="75">
        <v>22</v>
      </c>
      <c r="BO191" s="75">
        <v>14</v>
      </c>
      <c r="BP191" s="75">
        <v>22</v>
      </c>
      <c r="BQ191" s="75"/>
      <c r="BR191" s="78"/>
      <c r="BS191" s="78"/>
      <c r="BT191" s="78"/>
      <c r="BU191" s="61"/>
      <c r="BV191" s="61"/>
      <c r="BW191" s="61"/>
      <c r="BX191" s="61"/>
      <c r="BY191" s="71"/>
      <c r="BZ191" s="71"/>
      <c r="CA191" s="71"/>
      <c r="CB191" s="71"/>
      <c r="CC191" s="71"/>
      <c r="CD191" s="71"/>
      <c r="CE191" s="71"/>
      <c r="CF191" s="81"/>
      <c r="CG191" s="81"/>
      <c r="CH191" s="81"/>
      <c r="CI191" s="67"/>
      <c r="CJ191" s="67"/>
      <c r="CK191" s="67"/>
    </row>
    <row r="192" spans="1:89" s="9" customFormat="1" ht="20.25" customHeight="1" x14ac:dyDescent="0.2">
      <c r="A192" s="7" t="s">
        <v>609</v>
      </c>
      <c r="B192" s="10" t="s">
        <v>302</v>
      </c>
      <c r="C192" s="7" t="s">
        <v>674</v>
      </c>
      <c r="D192" s="7" t="s">
        <v>320</v>
      </c>
      <c r="E192" s="7" t="s">
        <v>17</v>
      </c>
      <c r="F192" s="7" t="s">
        <v>598</v>
      </c>
      <c r="G192" s="7" t="s">
        <v>851</v>
      </c>
      <c r="H192" s="7" t="s">
        <v>1267</v>
      </c>
      <c r="I192" s="7" t="s">
        <v>1268</v>
      </c>
      <c r="J192" s="7" t="s">
        <v>1377</v>
      </c>
      <c r="K192" s="7" t="s">
        <v>1372</v>
      </c>
      <c r="L192" s="7" t="s">
        <v>302</v>
      </c>
      <c r="M192" s="24">
        <v>3</v>
      </c>
      <c r="N192" s="24">
        <v>92</v>
      </c>
      <c r="O192" s="24"/>
      <c r="P192" s="24"/>
      <c r="Q192" s="30">
        <v>302</v>
      </c>
      <c r="R192" s="30">
        <v>48</v>
      </c>
      <c r="S192" s="30"/>
      <c r="T192" s="30">
        <v>15</v>
      </c>
      <c r="U192" s="85"/>
      <c r="V192" s="85"/>
      <c r="W192" s="85"/>
      <c r="X192" s="85"/>
      <c r="Y192" s="35"/>
      <c r="Z192" s="35"/>
      <c r="AA192" s="35"/>
      <c r="AB192" s="35"/>
      <c r="AC192" s="38">
        <v>44</v>
      </c>
      <c r="AD192" s="38">
        <v>201</v>
      </c>
      <c r="AE192" s="38"/>
      <c r="AF192" s="38"/>
      <c r="AG192" s="22"/>
      <c r="AH192" s="22"/>
      <c r="AI192" s="22"/>
      <c r="AJ192" s="22"/>
      <c r="AK192" s="43"/>
      <c r="AL192" s="43"/>
      <c r="AM192" s="43"/>
      <c r="AN192" s="43"/>
      <c r="AO192" s="44"/>
      <c r="AP192" s="44"/>
      <c r="AQ192" s="44"/>
      <c r="AR192" s="44"/>
      <c r="AS192" s="46"/>
      <c r="AT192" s="46"/>
      <c r="AU192" s="46"/>
      <c r="AV192" s="46"/>
      <c r="AW192" s="50">
        <v>1</v>
      </c>
      <c r="AX192" s="50">
        <v>9</v>
      </c>
      <c r="AY192" s="50">
        <v>2</v>
      </c>
      <c r="AZ192" s="50"/>
      <c r="BA192" s="54"/>
      <c r="BB192" s="54"/>
      <c r="BC192" s="54"/>
      <c r="BD192" s="64"/>
      <c r="BE192" s="64"/>
      <c r="BF192" s="64"/>
      <c r="BG192" s="57"/>
      <c r="BH192" s="57">
        <v>31</v>
      </c>
      <c r="BI192" s="57">
        <v>25</v>
      </c>
      <c r="BJ192" s="57">
        <v>24</v>
      </c>
      <c r="BK192" s="57"/>
      <c r="BL192" s="57"/>
      <c r="BM192" s="57"/>
      <c r="BN192" s="75"/>
      <c r="BO192" s="75"/>
      <c r="BP192" s="75"/>
      <c r="BQ192" s="75"/>
      <c r="BR192" s="78"/>
      <c r="BS192" s="78"/>
      <c r="BT192" s="78"/>
      <c r="BU192" s="61"/>
      <c r="BV192" s="61"/>
      <c r="BW192" s="61"/>
      <c r="BX192" s="61"/>
      <c r="BY192" s="71"/>
      <c r="BZ192" s="71"/>
      <c r="CA192" s="71"/>
      <c r="CB192" s="71"/>
      <c r="CC192" s="71"/>
      <c r="CD192" s="71"/>
      <c r="CE192" s="71"/>
      <c r="CF192" s="81"/>
      <c r="CG192" s="81"/>
      <c r="CH192" s="81"/>
      <c r="CI192" s="67"/>
      <c r="CJ192" s="67"/>
      <c r="CK192" s="67"/>
    </row>
    <row r="193" spans="1:89" s="9" customFormat="1" ht="20.25" customHeight="1" x14ac:dyDescent="0.2">
      <c r="A193" s="7" t="s">
        <v>609</v>
      </c>
      <c r="B193" s="10" t="s">
        <v>578</v>
      </c>
      <c r="C193" s="7" t="s">
        <v>674</v>
      </c>
      <c r="D193" s="7" t="s">
        <v>322</v>
      </c>
      <c r="E193" s="7" t="s">
        <v>17</v>
      </c>
      <c r="F193" s="7" t="s">
        <v>323</v>
      </c>
      <c r="G193" s="7" t="s">
        <v>852</v>
      </c>
      <c r="H193" s="7" t="s">
        <v>1269</v>
      </c>
      <c r="I193" s="7" t="s">
        <v>1270</v>
      </c>
      <c r="J193" s="7" t="s">
        <v>1377</v>
      </c>
      <c r="K193" s="7" t="s">
        <v>1372</v>
      </c>
      <c r="L193" s="7" t="s">
        <v>273</v>
      </c>
      <c r="M193" s="24"/>
      <c r="N193" s="24">
        <v>44</v>
      </c>
      <c r="O193" s="24"/>
      <c r="P193" s="24"/>
      <c r="Q193" s="30">
        <v>175</v>
      </c>
      <c r="R193" s="30"/>
      <c r="S193" s="30"/>
      <c r="T193" s="30"/>
      <c r="U193" s="85"/>
      <c r="V193" s="85"/>
      <c r="W193" s="85"/>
      <c r="X193" s="85"/>
      <c r="Y193" s="35"/>
      <c r="Z193" s="35"/>
      <c r="AA193" s="35"/>
      <c r="AB193" s="35"/>
      <c r="AC193" s="38"/>
      <c r="AD193" s="38">
        <v>115</v>
      </c>
      <c r="AE193" s="38"/>
      <c r="AF193" s="38"/>
      <c r="AG193" s="22"/>
      <c r="AH193" s="22">
        <v>16</v>
      </c>
      <c r="AI193" s="22"/>
      <c r="AJ193" s="22"/>
      <c r="AK193" s="43"/>
      <c r="AL193" s="43"/>
      <c r="AM193" s="43"/>
      <c r="AN193" s="43"/>
      <c r="AO193" s="44"/>
      <c r="AP193" s="44"/>
      <c r="AQ193" s="44"/>
      <c r="AR193" s="44"/>
      <c r="AS193" s="46"/>
      <c r="AT193" s="46"/>
      <c r="AU193" s="46"/>
      <c r="AV193" s="46"/>
      <c r="AW193" s="50"/>
      <c r="AX193" s="50"/>
      <c r="AY193" s="50"/>
      <c r="AZ193" s="50"/>
      <c r="BA193" s="54"/>
      <c r="BB193" s="54"/>
      <c r="BC193" s="54"/>
      <c r="BD193" s="64"/>
      <c r="BE193" s="64"/>
      <c r="BF193" s="64"/>
      <c r="BG193" s="57"/>
      <c r="BH193" s="57"/>
      <c r="BI193" s="57"/>
      <c r="BJ193" s="57"/>
      <c r="BK193" s="57"/>
      <c r="BL193" s="57"/>
      <c r="BM193" s="57"/>
      <c r="BN193" s="75"/>
      <c r="BO193" s="75"/>
      <c r="BP193" s="75"/>
      <c r="BQ193" s="75"/>
      <c r="BR193" s="78"/>
      <c r="BS193" s="78"/>
      <c r="BT193" s="78"/>
      <c r="BU193" s="61"/>
      <c r="BV193" s="61"/>
      <c r="BW193" s="61"/>
      <c r="BX193" s="61"/>
      <c r="BY193" s="71"/>
      <c r="BZ193" s="71"/>
      <c r="CA193" s="71"/>
      <c r="CB193" s="71"/>
      <c r="CC193" s="71"/>
      <c r="CD193" s="71"/>
      <c r="CE193" s="71"/>
      <c r="CF193" s="81"/>
      <c r="CG193" s="81"/>
      <c r="CH193" s="81"/>
      <c r="CI193" s="67"/>
      <c r="CJ193" s="67"/>
      <c r="CK193" s="67"/>
    </row>
    <row r="194" spans="1:89" s="9" customFormat="1" ht="20.25" customHeight="1" x14ac:dyDescent="0.2">
      <c r="A194" s="7" t="s">
        <v>149</v>
      </c>
      <c r="B194" s="10" t="s">
        <v>589</v>
      </c>
      <c r="C194" s="7" t="s">
        <v>673</v>
      </c>
      <c r="D194" s="7" t="s">
        <v>178</v>
      </c>
      <c r="E194" s="7" t="s">
        <v>70</v>
      </c>
      <c r="F194" s="7" t="s">
        <v>179</v>
      </c>
      <c r="G194" s="7" t="s">
        <v>853</v>
      </c>
      <c r="H194" s="7" t="s">
        <v>1271</v>
      </c>
      <c r="I194" s="7" t="s">
        <v>1272</v>
      </c>
      <c r="J194" s="7" t="s">
        <v>1377</v>
      </c>
      <c r="K194" s="7" t="s">
        <v>1372</v>
      </c>
      <c r="L194" s="7" t="s">
        <v>177</v>
      </c>
      <c r="M194" s="24"/>
      <c r="N194" s="24">
        <v>70</v>
      </c>
      <c r="O194" s="24"/>
      <c r="P194" s="24"/>
      <c r="Q194" s="30">
        <v>437</v>
      </c>
      <c r="R194" s="30"/>
      <c r="S194" s="30"/>
      <c r="T194" s="30"/>
      <c r="U194" s="85"/>
      <c r="V194" s="85"/>
      <c r="W194" s="85"/>
      <c r="X194" s="85"/>
      <c r="Y194" s="35"/>
      <c r="Z194" s="35"/>
      <c r="AA194" s="35"/>
      <c r="AB194" s="35"/>
      <c r="AC194" s="38">
        <v>1</v>
      </c>
      <c r="AD194" s="38">
        <v>183</v>
      </c>
      <c r="AE194" s="38"/>
      <c r="AF194" s="38"/>
      <c r="AG194" s="22"/>
      <c r="AH194" s="22"/>
      <c r="AI194" s="22"/>
      <c r="AJ194" s="22"/>
      <c r="AK194" s="43"/>
      <c r="AL194" s="43"/>
      <c r="AM194" s="43"/>
      <c r="AN194" s="43"/>
      <c r="AO194" s="44"/>
      <c r="AP194" s="44"/>
      <c r="AQ194" s="44"/>
      <c r="AR194" s="44"/>
      <c r="AS194" s="46"/>
      <c r="AT194" s="46"/>
      <c r="AU194" s="46"/>
      <c r="AV194" s="46"/>
      <c r="AW194" s="50"/>
      <c r="AX194" s="50"/>
      <c r="AY194" s="50"/>
      <c r="AZ194" s="50"/>
      <c r="BA194" s="54"/>
      <c r="BB194" s="54"/>
      <c r="BC194" s="54"/>
      <c r="BD194" s="64"/>
      <c r="BE194" s="64"/>
      <c r="BF194" s="64"/>
      <c r="BG194" s="57"/>
      <c r="BH194" s="57"/>
      <c r="BI194" s="57"/>
      <c r="BJ194" s="57"/>
      <c r="BK194" s="57"/>
      <c r="BL194" s="57"/>
      <c r="BM194" s="57"/>
      <c r="BN194" s="75"/>
      <c r="BO194" s="75"/>
      <c r="BP194" s="75"/>
      <c r="BQ194" s="75"/>
      <c r="BR194" s="78"/>
      <c r="BS194" s="78"/>
      <c r="BT194" s="78"/>
      <c r="BU194" s="61"/>
      <c r="BV194" s="61"/>
      <c r="BW194" s="61"/>
      <c r="BX194" s="61"/>
      <c r="BY194" s="71"/>
      <c r="BZ194" s="71"/>
      <c r="CA194" s="71"/>
      <c r="CB194" s="71"/>
      <c r="CC194" s="71"/>
      <c r="CD194" s="71"/>
      <c r="CE194" s="71"/>
      <c r="CF194" s="81"/>
      <c r="CG194" s="81"/>
      <c r="CH194" s="81"/>
      <c r="CI194" s="67"/>
      <c r="CJ194" s="67"/>
      <c r="CK194" s="67"/>
    </row>
    <row r="195" spans="1:89" s="9" customFormat="1" ht="18.75" customHeight="1" x14ac:dyDescent="0.2">
      <c r="A195" s="7" t="s">
        <v>149</v>
      </c>
      <c r="B195" s="10" t="s">
        <v>590</v>
      </c>
      <c r="C195" s="7" t="s">
        <v>673</v>
      </c>
      <c r="D195" s="7" t="s">
        <v>251</v>
      </c>
      <c r="E195" s="7" t="s">
        <v>70</v>
      </c>
      <c r="F195" s="7" t="s">
        <v>252</v>
      </c>
      <c r="G195" s="7" t="s">
        <v>854</v>
      </c>
      <c r="H195" s="7" t="s">
        <v>1359</v>
      </c>
      <c r="I195" s="7" t="s">
        <v>1360</v>
      </c>
      <c r="J195" s="7" t="s">
        <v>1377</v>
      </c>
      <c r="K195" s="7" t="s">
        <v>1372</v>
      </c>
      <c r="L195" s="7" t="s">
        <v>185</v>
      </c>
      <c r="M195" s="24"/>
      <c r="N195" s="24"/>
      <c r="O195" s="24"/>
      <c r="P195" s="24"/>
      <c r="Q195" s="30">
        <v>405</v>
      </c>
      <c r="R195" s="30"/>
      <c r="S195" s="30"/>
      <c r="T195" s="30"/>
      <c r="U195" s="85"/>
      <c r="V195" s="85"/>
      <c r="W195" s="85"/>
      <c r="X195" s="85"/>
      <c r="Y195" s="35"/>
      <c r="Z195" s="35"/>
      <c r="AA195" s="35"/>
      <c r="AB195" s="35"/>
      <c r="AC195" s="38"/>
      <c r="AD195" s="38">
        <v>170</v>
      </c>
      <c r="AE195" s="38"/>
      <c r="AF195" s="38"/>
      <c r="AG195" s="22"/>
      <c r="AH195" s="22"/>
      <c r="AI195" s="22"/>
      <c r="AJ195" s="22"/>
      <c r="AK195" s="43"/>
      <c r="AL195" s="43"/>
      <c r="AM195" s="43"/>
      <c r="AN195" s="43"/>
      <c r="AO195" s="44"/>
      <c r="AP195" s="44"/>
      <c r="AQ195" s="44"/>
      <c r="AR195" s="44"/>
      <c r="AS195" s="46"/>
      <c r="AT195" s="46"/>
      <c r="AU195" s="46"/>
      <c r="AV195" s="46"/>
      <c r="AW195" s="50"/>
      <c r="AX195" s="50"/>
      <c r="AY195" s="50"/>
      <c r="AZ195" s="50"/>
      <c r="BA195" s="54"/>
      <c r="BB195" s="54"/>
      <c r="BC195" s="54"/>
      <c r="BD195" s="64"/>
      <c r="BE195" s="64"/>
      <c r="BF195" s="64"/>
      <c r="BG195" s="57"/>
      <c r="BH195" s="57"/>
      <c r="BI195" s="57"/>
      <c r="BJ195" s="57"/>
      <c r="BK195" s="57"/>
      <c r="BL195" s="57"/>
      <c r="BM195" s="57"/>
      <c r="BN195" s="75"/>
      <c r="BO195" s="75"/>
      <c r="BP195" s="75"/>
      <c r="BQ195" s="75"/>
      <c r="BR195" s="78"/>
      <c r="BS195" s="78"/>
      <c r="BT195" s="78"/>
      <c r="BU195" s="61"/>
      <c r="BV195" s="61"/>
      <c r="BW195" s="61"/>
      <c r="BX195" s="61"/>
      <c r="BY195" s="71"/>
      <c r="BZ195" s="71"/>
      <c r="CA195" s="71"/>
      <c r="CB195" s="71"/>
      <c r="CC195" s="71"/>
      <c r="CD195" s="71"/>
      <c r="CE195" s="71"/>
      <c r="CF195" s="81"/>
      <c r="CG195" s="81"/>
      <c r="CH195" s="81"/>
      <c r="CI195" s="67"/>
      <c r="CJ195" s="67"/>
      <c r="CK195" s="67"/>
    </row>
    <row r="196" spans="1:89" s="9" customFormat="1" ht="20.25" customHeight="1" x14ac:dyDescent="0.2">
      <c r="A196" s="7" t="s">
        <v>609</v>
      </c>
      <c r="B196" s="10" t="s">
        <v>578</v>
      </c>
      <c r="C196" s="7" t="s">
        <v>673</v>
      </c>
      <c r="D196" s="7" t="s">
        <v>271</v>
      </c>
      <c r="E196" s="7" t="s">
        <v>70</v>
      </c>
      <c r="F196" s="7" t="s">
        <v>272</v>
      </c>
      <c r="G196" s="7" t="s">
        <v>855</v>
      </c>
      <c r="H196" s="7" t="s">
        <v>1361</v>
      </c>
      <c r="I196" s="7" t="s">
        <v>1362</v>
      </c>
      <c r="J196" s="7" t="s">
        <v>1377</v>
      </c>
      <c r="K196" s="7" t="s">
        <v>1372</v>
      </c>
      <c r="L196" s="7" t="s">
        <v>273</v>
      </c>
      <c r="M196" s="24"/>
      <c r="N196" s="24"/>
      <c r="O196" s="24"/>
      <c r="P196" s="24"/>
      <c r="Q196" s="30">
        <v>395</v>
      </c>
      <c r="R196" s="30"/>
      <c r="S196" s="30"/>
      <c r="T196" s="30"/>
      <c r="U196" s="85"/>
      <c r="V196" s="85"/>
      <c r="W196" s="85"/>
      <c r="X196" s="85"/>
      <c r="Y196" s="35"/>
      <c r="Z196" s="35"/>
      <c r="AA196" s="35"/>
      <c r="AB196" s="35"/>
      <c r="AC196" s="38"/>
      <c r="AD196" s="38">
        <v>23</v>
      </c>
      <c r="AE196" s="38"/>
      <c r="AF196" s="38"/>
      <c r="AG196" s="22"/>
      <c r="AH196" s="22"/>
      <c r="AI196" s="22"/>
      <c r="AJ196" s="22"/>
      <c r="AK196" s="43"/>
      <c r="AL196" s="43"/>
      <c r="AM196" s="43"/>
      <c r="AN196" s="43"/>
      <c r="AO196" s="44"/>
      <c r="AP196" s="44"/>
      <c r="AQ196" s="44"/>
      <c r="AR196" s="44"/>
      <c r="AS196" s="46"/>
      <c r="AT196" s="46"/>
      <c r="AU196" s="46"/>
      <c r="AV196" s="46"/>
      <c r="AW196" s="50"/>
      <c r="AX196" s="50"/>
      <c r="AY196" s="50"/>
      <c r="AZ196" s="50"/>
      <c r="BA196" s="54"/>
      <c r="BB196" s="54"/>
      <c r="BC196" s="54"/>
      <c r="BD196" s="64"/>
      <c r="BE196" s="64"/>
      <c r="BF196" s="64"/>
      <c r="BG196" s="57"/>
      <c r="BH196" s="57"/>
      <c r="BI196" s="57"/>
      <c r="BJ196" s="57"/>
      <c r="BK196" s="57"/>
      <c r="BL196" s="57"/>
      <c r="BM196" s="57"/>
      <c r="BN196" s="75"/>
      <c r="BO196" s="75"/>
      <c r="BP196" s="75"/>
      <c r="BQ196" s="75"/>
      <c r="BR196" s="78"/>
      <c r="BS196" s="78"/>
      <c r="BT196" s="78"/>
      <c r="BU196" s="61"/>
      <c r="BV196" s="61"/>
      <c r="BW196" s="61"/>
      <c r="BX196" s="61"/>
      <c r="BY196" s="71"/>
      <c r="BZ196" s="71"/>
      <c r="CA196" s="71"/>
      <c r="CB196" s="71"/>
      <c r="CC196" s="71"/>
      <c r="CD196" s="71"/>
      <c r="CE196" s="71"/>
      <c r="CF196" s="81"/>
      <c r="CG196" s="81"/>
      <c r="CH196" s="81"/>
      <c r="CI196" s="67"/>
      <c r="CJ196" s="67"/>
      <c r="CK196" s="67"/>
    </row>
    <row r="197" spans="1:89" s="9" customFormat="1" ht="20.25" customHeight="1" x14ac:dyDescent="0.2">
      <c r="A197" s="7" t="s">
        <v>609</v>
      </c>
      <c r="B197" s="10" t="s">
        <v>302</v>
      </c>
      <c r="C197" s="7" t="s">
        <v>673</v>
      </c>
      <c r="D197" s="7" t="s">
        <v>305</v>
      </c>
      <c r="E197" s="7" t="s">
        <v>70</v>
      </c>
      <c r="F197" s="7" t="s">
        <v>304</v>
      </c>
      <c r="G197" s="7" t="s">
        <v>856</v>
      </c>
      <c r="H197" s="7" t="s">
        <v>1261</v>
      </c>
      <c r="I197" s="7" t="s">
        <v>1262</v>
      </c>
      <c r="J197" s="7" t="s">
        <v>1377</v>
      </c>
      <c r="K197" s="7" t="s">
        <v>1372</v>
      </c>
      <c r="L197" s="7" t="s">
        <v>302</v>
      </c>
      <c r="M197" s="24"/>
      <c r="N197" s="24"/>
      <c r="O197" s="24"/>
      <c r="P197" s="24"/>
      <c r="Q197" s="30">
        <v>183</v>
      </c>
      <c r="R197" s="30"/>
      <c r="S197" s="30"/>
      <c r="T197" s="30"/>
      <c r="U197" s="85"/>
      <c r="V197" s="85"/>
      <c r="W197" s="85"/>
      <c r="X197" s="85"/>
      <c r="Y197" s="35"/>
      <c r="Z197" s="35"/>
      <c r="AA197" s="35"/>
      <c r="AB197" s="35"/>
      <c r="AC197" s="38"/>
      <c r="AD197" s="38">
        <v>16</v>
      </c>
      <c r="AE197" s="38"/>
      <c r="AF197" s="38"/>
      <c r="AG197" s="22"/>
      <c r="AH197" s="22"/>
      <c r="AI197" s="22"/>
      <c r="AJ197" s="22"/>
      <c r="AK197" s="43"/>
      <c r="AL197" s="43"/>
      <c r="AM197" s="43"/>
      <c r="AN197" s="43"/>
      <c r="AO197" s="44"/>
      <c r="AP197" s="44"/>
      <c r="AQ197" s="44"/>
      <c r="AR197" s="44"/>
      <c r="AS197" s="46"/>
      <c r="AT197" s="46"/>
      <c r="AU197" s="46"/>
      <c r="AV197" s="46"/>
      <c r="AW197" s="50"/>
      <c r="AX197" s="50"/>
      <c r="AY197" s="50"/>
      <c r="AZ197" s="50"/>
      <c r="BA197" s="54"/>
      <c r="BB197" s="54"/>
      <c r="BC197" s="54"/>
      <c r="BD197" s="64"/>
      <c r="BE197" s="64"/>
      <c r="BF197" s="64"/>
      <c r="BG197" s="57"/>
      <c r="BH197" s="57"/>
      <c r="BI197" s="57"/>
      <c r="BJ197" s="57"/>
      <c r="BK197" s="57"/>
      <c r="BL197" s="57"/>
      <c r="BM197" s="57"/>
      <c r="BN197" s="75"/>
      <c r="BO197" s="75"/>
      <c r="BP197" s="75"/>
      <c r="BQ197" s="75"/>
      <c r="BR197" s="78"/>
      <c r="BS197" s="78"/>
      <c r="BT197" s="78"/>
      <c r="BU197" s="61"/>
      <c r="BV197" s="61"/>
      <c r="BW197" s="61"/>
      <c r="BX197" s="61"/>
      <c r="BY197" s="71"/>
      <c r="BZ197" s="71"/>
      <c r="CA197" s="71"/>
      <c r="CB197" s="71"/>
      <c r="CC197" s="71"/>
      <c r="CD197" s="71"/>
      <c r="CE197" s="71"/>
      <c r="CF197" s="81"/>
      <c r="CG197" s="81"/>
      <c r="CH197" s="81"/>
      <c r="CI197" s="67"/>
      <c r="CJ197" s="67"/>
      <c r="CK197" s="67"/>
    </row>
    <row r="198" spans="1:89" s="9" customFormat="1" ht="20.25" customHeight="1" x14ac:dyDescent="0.2">
      <c r="A198" s="7" t="s">
        <v>609</v>
      </c>
      <c r="B198" s="10" t="s">
        <v>578</v>
      </c>
      <c r="C198" s="7" t="s">
        <v>673</v>
      </c>
      <c r="D198" s="7" t="s">
        <v>340</v>
      </c>
      <c r="E198" s="7" t="s">
        <v>70</v>
      </c>
      <c r="F198" s="7" t="s">
        <v>341</v>
      </c>
      <c r="G198" s="7" t="s">
        <v>857</v>
      </c>
      <c r="H198" s="7" t="s">
        <v>1273</v>
      </c>
      <c r="I198" s="7" t="s">
        <v>1274</v>
      </c>
      <c r="J198" s="7" t="s">
        <v>1377</v>
      </c>
      <c r="K198" s="7" t="s">
        <v>1372</v>
      </c>
      <c r="L198" s="7" t="s">
        <v>273</v>
      </c>
      <c r="M198" s="24"/>
      <c r="N198" s="24">
        <v>61</v>
      </c>
      <c r="O198" s="24"/>
      <c r="P198" s="24"/>
      <c r="Q198" s="30">
        <v>318</v>
      </c>
      <c r="R198" s="30"/>
      <c r="S198" s="30"/>
      <c r="T198" s="30"/>
      <c r="U198" s="85"/>
      <c r="V198" s="85"/>
      <c r="W198" s="85"/>
      <c r="X198" s="85"/>
      <c r="Y198" s="35"/>
      <c r="Z198" s="35"/>
      <c r="AA198" s="35"/>
      <c r="AB198" s="35"/>
      <c r="AC198" s="38"/>
      <c r="AD198" s="38">
        <v>124</v>
      </c>
      <c r="AE198" s="38"/>
      <c r="AF198" s="38"/>
      <c r="AG198" s="22"/>
      <c r="AH198" s="22">
        <v>26</v>
      </c>
      <c r="AI198" s="22"/>
      <c r="AJ198" s="22"/>
      <c r="AK198" s="43"/>
      <c r="AL198" s="43"/>
      <c r="AM198" s="43"/>
      <c r="AN198" s="43"/>
      <c r="AO198" s="44"/>
      <c r="AP198" s="44"/>
      <c r="AQ198" s="44"/>
      <c r="AR198" s="44"/>
      <c r="AS198" s="46"/>
      <c r="AT198" s="46"/>
      <c r="AU198" s="46"/>
      <c r="AV198" s="46"/>
      <c r="AW198" s="50"/>
      <c r="AX198" s="50"/>
      <c r="AY198" s="50"/>
      <c r="AZ198" s="50"/>
      <c r="BA198" s="54"/>
      <c r="BB198" s="54"/>
      <c r="BC198" s="54"/>
      <c r="BD198" s="64"/>
      <c r="BE198" s="64"/>
      <c r="BF198" s="64"/>
      <c r="BG198" s="57"/>
      <c r="BH198" s="57"/>
      <c r="BI198" s="57"/>
      <c r="BJ198" s="57"/>
      <c r="BK198" s="57">
        <v>19</v>
      </c>
      <c r="BL198" s="57">
        <v>10</v>
      </c>
      <c r="BM198" s="57">
        <v>11</v>
      </c>
      <c r="BN198" s="75"/>
      <c r="BO198" s="75"/>
      <c r="BP198" s="75"/>
      <c r="BQ198" s="75"/>
      <c r="BR198" s="78"/>
      <c r="BS198" s="78"/>
      <c r="BT198" s="78"/>
      <c r="BU198" s="61"/>
      <c r="BV198" s="61"/>
      <c r="BW198" s="61"/>
      <c r="BX198" s="61"/>
      <c r="BY198" s="71"/>
      <c r="BZ198" s="71"/>
      <c r="CA198" s="71"/>
      <c r="CB198" s="71"/>
      <c r="CC198" s="71"/>
      <c r="CD198" s="71"/>
      <c r="CE198" s="71"/>
      <c r="CF198" s="81"/>
      <c r="CG198" s="81"/>
      <c r="CH198" s="81"/>
      <c r="CI198" s="67"/>
      <c r="CJ198" s="67"/>
      <c r="CK198" s="67"/>
    </row>
    <row r="199" spans="1:89" s="9" customFormat="1" ht="20.25" customHeight="1" x14ac:dyDescent="0.2">
      <c r="A199" s="7" t="s">
        <v>609</v>
      </c>
      <c r="B199" s="10" t="s">
        <v>302</v>
      </c>
      <c r="C199" s="7" t="s">
        <v>673</v>
      </c>
      <c r="D199" s="7" t="s">
        <v>349</v>
      </c>
      <c r="E199" s="7" t="s">
        <v>70</v>
      </c>
      <c r="F199" s="7" t="s">
        <v>301</v>
      </c>
      <c r="G199" s="7" t="s">
        <v>858</v>
      </c>
      <c r="H199" s="7" t="s">
        <v>1259</v>
      </c>
      <c r="I199" s="7" t="s">
        <v>1260</v>
      </c>
      <c r="J199" s="7" t="s">
        <v>1377</v>
      </c>
      <c r="K199" s="7" t="s">
        <v>1372</v>
      </c>
      <c r="L199" s="7" t="s">
        <v>302</v>
      </c>
      <c r="M199" s="24"/>
      <c r="N199" s="24">
        <v>22</v>
      </c>
      <c r="O199" s="24"/>
      <c r="P199" s="24"/>
      <c r="Q199" s="30">
        <v>285</v>
      </c>
      <c r="R199" s="30"/>
      <c r="S199" s="30"/>
      <c r="T199" s="30"/>
      <c r="U199" s="85"/>
      <c r="V199" s="85"/>
      <c r="W199" s="85"/>
      <c r="X199" s="85"/>
      <c r="Y199" s="35"/>
      <c r="Z199" s="35"/>
      <c r="AA199" s="35"/>
      <c r="AB199" s="35"/>
      <c r="AC199" s="38"/>
      <c r="AD199" s="38">
        <v>161</v>
      </c>
      <c r="AE199" s="38"/>
      <c r="AF199" s="38"/>
      <c r="AG199" s="22"/>
      <c r="AH199" s="22">
        <v>16</v>
      </c>
      <c r="AI199" s="22"/>
      <c r="AJ199" s="22"/>
      <c r="AK199" s="43"/>
      <c r="AL199" s="43"/>
      <c r="AM199" s="43"/>
      <c r="AN199" s="43"/>
      <c r="AO199" s="44"/>
      <c r="AP199" s="44"/>
      <c r="AQ199" s="44"/>
      <c r="AR199" s="44"/>
      <c r="AS199" s="46"/>
      <c r="AT199" s="46"/>
      <c r="AU199" s="46"/>
      <c r="AV199" s="46"/>
      <c r="AW199" s="50"/>
      <c r="AX199" s="50"/>
      <c r="AY199" s="50"/>
      <c r="AZ199" s="50"/>
      <c r="BA199" s="54"/>
      <c r="BB199" s="54"/>
      <c r="BC199" s="54"/>
      <c r="BD199" s="64"/>
      <c r="BE199" s="64"/>
      <c r="BF199" s="64"/>
      <c r="BG199" s="57"/>
      <c r="BH199" s="57"/>
      <c r="BI199" s="57"/>
      <c r="BJ199" s="57"/>
      <c r="BK199" s="57"/>
      <c r="BL199" s="57"/>
      <c r="BM199" s="57"/>
      <c r="BN199" s="75"/>
      <c r="BO199" s="75"/>
      <c r="BP199" s="75"/>
      <c r="BQ199" s="75"/>
      <c r="BR199" s="78"/>
      <c r="BS199" s="78"/>
      <c r="BT199" s="78"/>
      <c r="BU199" s="61"/>
      <c r="BV199" s="61"/>
      <c r="BW199" s="61"/>
      <c r="BX199" s="61"/>
      <c r="BY199" s="71"/>
      <c r="BZ199" s="71"/>
      <c r="CA199" s="71"/>
      <c r="CB199" s="71"/>
      <c r="CC199" s="71"/>
      <c r="CD199" s="71"/>
      <c r="CE199" s="71"/>
      <c r="CF199" s="81"/>
      <c r="CG199" s="81"/>
      <c r="CH199" s="81"/>
      <c r="CI199" s="67"/>
      <c r="CJ199" s="67"/>
      <c r="CK199" s="67"/>
    </row>
    <row r="200" spans="1:89" s="9" customFormat="1" ht="20.25" customHeight="1" x14ac:dyDescent="0.2">
      <c r="A200" s="7" t="s">
        <v>11</v>
      </c>
      <c r="B200" s="10" t="s">
        <v>576</v>
      </c>
      <c r="C200" s="7" t="s">
        <v>673</v>
      </c>
      <c r="D200" s="7" t="s">
        <v>21</v>
      </c>
      <c r="E200" s="7" t="s">
        <v>70</v>
      </c>
      <c r="F200" s="7" t="s">
        <v>601</v>
      </c>
      <c r="G200" s="7" t="s">
        <v>859</v>
      </c>
      <c r="H200" s="7" t="s">
        <v>947</v>
      </c>
      <c r="I200" s="7" t="s">
        <v>948</v>
      </c>
      <c r="J200" s="7" t="s">
        <v>1377</v>
      </c>
      <c r="K200" s="7" t="s">
        <v>1372</v>
      </c>
      <c r="L200" s="7" t="s">
        <v>15</v>
      </c>
      <c r="M200" s="24">
        <v>3</v>
      </c>
      <c r="N200" s="24">
        <v>185</v>
      </c>
      <c r="O200" s="24"/>
      <c r="P200" s="24"/>
      <c r="Q200" s="30">
        <v>552</v>
      </c>
      <c r="R200" s="30">
        <v>2</v>
      </c>
      <c r="S200" s="30"/>
      <c r="T200" s="30"/>
      <c r="U200" s="85"/>
      <c r="V200" s="85"/>
      <c r="W200" s="85"/>
      <c r="X200" s="85"/>
      <c r="Y200" s="35"/>
      <c r="Z200" s="35"/>
      <c r="AA200" s="35"/>
      <c r="AB200" s="35"/>
      <c r="AC200" s="38"/>
      <c r="AD200" s="38">
        <v>180</v>
      </c>
      <c r="AE200" s="38"/>
      <c r="AF200" s="38"/>
      <c r="AG200" s="22"/>
      <c r="AH200" s="22"/>
      <c r="AI200" s="22"/>
      <c r="AJ200" s="22"/>
      <c r="AK200" s="43"/>
      <c r="AL200" s="43"/>
      <c r="AM200" s="43"/>
      <c r="AN200" s="43"/>
      <c r="AO200" s="44"/>
      <c r="AP200" s="44"/>
      <c r="AQ200" s="44"/>
      <c r="AR200" s="44"/>
      <c r="AS200" s="46"/>
      <c r="AT200" s="46"/>
      <c r="AU200" s="46"/>
      <c r="AV200" s="46"/>
      <c r="AW200" s="50"/>
      <c r="AX200" s="50"/>
      <c r="AY200" s="50"/>
      <c r="AZ200" s="50"/>
      <c r="BA200" s="54"/>
      <c r="BB200" s="54"/>
      <c r="BC200" s="54"/>
      <c r="BD200" s="64"/>
      <c r="BE200" s="64"/>
      <c r="BF200" s="64"/>
      <c r="BG200" s="57"/>
      <c r="BH200" s="57"/>
      <c r="BI200" s="57"/>
      <c r="BJ200" s="57"/>
      <c r="BK200" s="57"/>
      <c r="BL200" s="57"/>
      <c r="BM200" s="57"/>
      <c r="BN200" s="75"/>
      <c r="BO200" s="75"/>
      <c r="BP200" s="75"/>
      <c r="BQ200" s="75"/>
      <c r="BR200" s="78"/>
      <c r="BS200" s="78"/>
      <c r="BT200" s="78"/>
      <c r="BU200" s="61"/>
      <c r="BV200" s="61"/>
      <c r="BW200" s="61"/>
      <c r="BX200" s="61"/>
      <c r="BY200" s="71"/>
      <c r="BZ200" s="71"/>
      <c r="CA200" s="71"/>
      <c r="CB200" s="71"/>
      <c r="CC200" s="71"/>
      <c r="CD200" s="71"/>
      <c r="CE200" s="71"/>
      <c r="CF200" s="81"/>
      <c r="CG200" s="81"/>
      <c r="CH200" s="81"/>
      <c r="CI200" s="67"/>
      <c r="CJ200" s="67"/>
      <c r="CK200" s="67"/>
    </row>
    <row r="201" spans="1:89" s="9" customFormat="1" ht="20.25" customHeight="1" x14ac:dyDescent="0.2">
      <c r="A201" s="7" t="s">
        <v>11</v>
      </c>
      <c r="B201" s="10" t="s">
        <v>576</v>
      </c>
      <c r="C201" s="7" t="s">
        <v>673</v>
      </c>
      <c r="D201" s="7" t="s">
        <v>39</v>
      </c>
      <c r="E201" s="7" t="s">
        <v>70</v>
      </c>
      <c r="F201" s="7" t="s">
        <v>40</v>
      </c>
      <c r="G201" s="7" t="s">
        <v>860</v>
      </c>
      <c r="H201" s="7" t="s">
        <v>1275</v>
      </c>
      <c r="I201" s="7" t="s">
        <v>1276</v>
      </c>
      <c r="J201" s="7" t="s">
        <v>1377</v>
      </c>
      <c r="K201" s="7" t="s">
        <v>1372</v>
      </c>
      <c r="L201" s="7" t="s">
        <v>15</v>
      </c>
      <c r="M201" s="24">
        <v>5</v>
      </c>
      <c r="N201" s="24">
        <v>24</v>
      </c>
      <c r="O201" s="24"/>
      <c r="P201" s="24"/>
      <c r="Q201" s="30">
        <v>400</v>
      </c>
      <c r="R201" s="30"/>
      <c r="S201" s="30"/>
      <c r="T201" s="30"/>
      <c r="U201" s="85"/>
      <c r="V201" s="85"/>
      <c r="W201" s="85"/>
      <c r="X201" s="85"/>
      <c r="Y201" s="35"/>
      <c r="Z201" s="35"/>
      <c r="AA201" s="35"/>
      <c r="AB201" s="35"/>
      <c r="AC201" s="38"/>
      <c r="AD201" s="38"/>
      <c r="AE201" s="38"/>
      <c r="AF201" s="38"/>
      <c r="AG201" s="22"/>
      <c r="AH201" s="22"/>
      <c r="AI201" s="22"/>
      <c r="AJ201" s="22"/>
      <c r="AK201" s="43"/>
      <c r="AL201" s="43"/>
      <c r="AM201" s="43"/>
      <c r="AN201" s="43"/>
      <c r="AO201" s="44"/>
      <c r="AP201" s="44"/>
      <c r="AQ201" s="44"/>
      <c r="AR201" s="44"/>
      <c r="AS201" s="46"/>
      <c r="AT201" s="46"/>
      <c r="AU201" s="46"/>
      <c r="AV201" s="46"/>
      <c r="AW201" s="50"/>
      <c r="AX201" s="50"/>
      <c r="AY201" s="50"/>
      <c r="AZ201" s="50"/>
      <c r="BA201" s="54"/>
      <c r="BB201" s="54"/>
      <c r="BC201" s="54"/>
      <c r="BD201" s="64"/>
      <c r="BE201" s="64"/>
      <c r="BF201" s="64"/>
      <c r="BG201" s="57"/>
      <c r="BH201" s="57"/>
      <c r="BI201" s="57"/>
      <c r="BJ201" s="57"/>
      <c r="BK201" s="57"/>
      <c r="BL201" s="57"/>
      <c r="BM201" s="57"/>
      <c r="BN201" s="75"/>
      <c r="BO201" s="75"/>
      <c r="BP201" s="75"/>
      <c r="BQ201" s="75"/>
      <c r="BR201" s="78"/>
      <c r="BS201" s="78"/>
      <c r="BT201" s="78"/>
      <c r="BU201" s="61"/>
      <c r="BV201" s="61"/>
      <c r="BW201" s="61"/>
      <c r="BX201" s="61"/>
      <c r="BY201" s="71"/>
      <c r="BZ201" s="71"/>
      <c r="CA201" s="71"/>
      <c r="CB201" s="71"/>
      <c r="CC201" s="71"/>
      <c r="CD201" s="71"/>
      <c r="CE201" s="71"/>
      <c r="CF201" s="81"/>
      <c r="CG201" s="81"/>
      <c r="CH201" s="81"/>
      <c r="CI201" s="67"/>
      <c r="CJ201" s="67"/>
      <c r="CK201" s="67"/>
    </row>
    <row r="202" spans="1:89" s="9" customFormat="1" ht="20.25" customHeight="1" x14ac:dyDescent="0.2">
      <c r="A202" s="7" t="s">
        <v>11</v>
      </c>
      <c r="B202" s="10" t="s">
        <v>576</v>
      </c>
      <c r="C202" s="7" t="s">
        <v>673</v>
      </c>
      <c r="D202" s="7" t="s">
        <v>60</v>
      </c>
      <c r="E202" s="7" t="s">
        <v>70</v>
      </c>
      <c r="F202" s="7" t="s">
        <v>61</v>
      </c>
      <c r="G202" s="7" t="s">
        <v>861</v>
      </c>
      <c r="H202" s="7" t="s">
        <v>1277</v>
      </c>
      <c r="I202" s="7" t="s">
        <v>1278</v>
      </c>
      <c r="J202" s="7" t="s">
        <v>1377</v>
      </c>
      <c r="K202" s="7" t="s">
        <v>1372</v>
      </c>
      <c r="L202" s="7" t="s">
        <v>57</v>
      </c>
      <c r="M202" s="24">
        <v>41</v>
      </c>
      <c r="N202" s="24">
        <v>48</v>
      </c>
      <c r="O202" s="24"/>
      <c r="P202" s="24"/>
      <c r="Q202" s="30">
        <v>574</v>
      </c>
      <c r="R202" s="30"/>
      <c r="S202" s="30"/>
      <c r="T202" s="30"/>
      <c r="U202" s="85"/>
      <c r="V202" s="85"/>
      <c r="W202" s="85"/>
      <c r="X202" s="85"/>
      <c r="Y202" s="35"/>
      <c r="Z202" s="35"/>
      <c r="AA202" s="35"/>
      <c r="AB202" s="35"/>
      <c r="AC202" s="38"/>
      <c r="AD202" s="38"/>
      <c r="AE202" s="38"/>
      <c r="AF202" s="38"/>
      <c r="AG202" s="22"/>
      <c r="AH202" s="22"/>
      <c r="AI202" s="22"/>
      <c r="AJ202" s="22"/>
      <c r="AK202" s="43"/>
      <c r="AL202" s="43"/>
      <c r="AM202" s="43"/>
      <c r="AN202" s="43"/>
      <c r="AO202" s="44"/>
      <c r="AP202" s="44"/>
      <c r="AQ202" s="44"/>
      <c r="AR202" s="44"/>
      <c r="AS202" s="46"/>
      <c r="AT202" s="46"/>
      <c r="AU202" s="46"/>
      <c r="AV202" s="46"/>
      <c r="AW202" s="50"/>
      <c r="AX202" s="50"/>
      <c r="AY202" s="50"/>
      <c r="AZ202" s="50"/>
      <c r="BA202" s="54"/>
      <c r="BB202" s="54"/>
      <c r="BC202" s="54"/>
      <c r="BD202" s="64"/>
      <c r="BE202" s="64"/>
      <c r="BF202" s="64"/>
      <c r="BG202" s="57"/>
      <c r="BH202" s="57"/>
      <c r="BI202" s="57"/>
      <c r="BJ202" s="57"/>
      <c r="BK202" s="57"/>
      <c r="BL202" s="57"/>
      <c r="BM202" s="57"/>
      <c r="BN202" s="75"/>
      <c r="BO202" s="75"/>
      <c r="BP202" s="75"/>
      <c r="BQ202" s="75"/>
      <c r="BR202" s="78"/>
      <c r="BS202" s="78"/>
      <c r="BT202" s="78"/>
      <c r="BU202" s="61"/>
      <c r="BV202" s="61"/>
      <c r="BW202" s="61"/>
      <c r="BX202" s="61"/>
      <c r="BY202" s="71"/>
      <c r="BZ202" s="71"/>
      <c r="CA202" s="71"/>
      <c r="CB202" s="71"/>
      <c r="CC202" s="71"/>
      <c r="CD202" s="71"/>
      <c r="CE202" s="71"/>
      <c r="CF202" s="81"/>
      <c r="CG202" s="81"/>
      <c r="CH202" s="81"/>
      <c r="CI202" s="67"/>
      <c r="CJ202" s="67"/>
      <c r="CK202" s="67"/>
    </row>
    <row r="203" spans="1:89" s="9" customFormat="1" ht="20.25" customHeight="1" x14ac:dyDescent="0.2">
      <c r="A203" s="7" t="s">
        <v>11</v>
      </c>
      <c r="B203" s="10" t="s">
        <v>576</v>
      </c>
      <c r="C203" s="7" t="s">
        <v>673</v>
      </c>
      <c r="D203" s="7" t="s">
        <v>62</v>
      </c>
      <c r="E203" s="7" t="s">
        <v>70</v>
      </c>
      <c r="F203" s="7" t="s">
        <v>63</v>
      </c>
      <c r="G203" s="7" t="s">
        <v>862</v>
      </c>
      <c r="H203" s="7" t="s">
        <v>1279</v>
      </c>
      <c r="I203" s="7" t="s">
        <v>1280</v>
      </c>
      <c r="J203" s="7" t="s">
        <v>1377</v>
      </c>
      <c r="K203" s="7" t="s">
        <v>1372</v>
      </c>
      <c r="L203" s="7" t="s">
        <v>57</v>
      </c>
      <c r="M203" s="24"/>
      <c r="N203" s="24">
        <v>125</v>
      </c>
      <c r="O203" s="24"/>
      <c r="P203" s="24"/>
      <c r="Q203" s="30">
        <v>448</v>
      </c>
      <c r="R203" s="30"/>
      <c r="S203" s="30"/>
      <c r="T203" s="30"/>
      <c r="U203" s="85"/>
      <c r="V203" s="85"/>
      <c r="W203" s="85"/>
      <c r="X203" s="85"/>
      <c r="Y203" s="35"/>
      <c r="Z203" s="35"/>
      <c r="AA203" s="35"/>
      <c r="AB203" s="35"/>
      <c r="AC203" s="38"/>
      <c r="AD203" s="38">
        <v>187</v>
      </c>
      <c r="AE203" s="38"/>
      <c r="AF203" s="38"/>
      <c r="AG203" s="22"/>
      <c r="AH203" s="22">
        <v>12</v>
      </c>
      <c r="AI203" s="22"/>
      <c r="AJ203" s="22"/>
      <c r="AK203" s="43"/>
      <c r="AL203" s="43"/>
      <c r="AM203" s="43"/>
      <c r="AN203" s="43"/>
      <c r="AO203" s="44"/>
      <c r="AP203" s="44"/>
      <c r="AQ203" s="44"/>
      <c r="AR203" s="44"/>
      <c r="AS203" s="46"/>
      <c r="AT203" s="46"/>
      <c r="AU203" s="46"/>
      <c r="AV203" s="46"/>
      <c r="AW203" s="50"/>
      <c r="AX203" s="50"/>
      <c r="AY203" s="50"/>
      <c r="AZ203" s="50"/>
      <c r="BA203" s="54"/>
      <c r="BB203" s="54"/>
      <c r="BC203" s="54"/>
      <c r="BD203" s="64"/>
      <c r="BE203" s="64"/>
      <c r="BF203" s="64"/>
      <c r="BG203" s="57"/>
      <c r="BH203" s="57"/>
      <c r="BI203" s="57"/>
      <c r="BJ203" s="57"/>
      <c r="BK203" s="57"/>
      <c r="BL203" s="57"/>
      <c r="BM203" s="57"/>
      <c r="BN203" s="75"/>
      <c r="BO203" s="75"/>
      <c r="BP203" s="75"/>
      <c r="BQ203" s="75"/>
      <c r="BR203" s="78"/>
      <c r="BS203" s="78"/>
      <c r="BT203" s="78"/>
      <c r="BU203" s="61"/>
      <c r="BV203" s="61"/>
      <c r="BW203" s="61"/>
      <c r="BX203" s="61"/>
      <c r="BY203" s="71"/>
      <c r="BZ203" s="71"/>
      <c r="CA203" s="71"/>
      <c r="CB203" s="71"/>
      <c r="CC203" s="71"/>
      <c r="CD203" s="71"/>
      <c r="CE203" s="71"/>
      <c r="CF203" s="81"/>
      <c r="CG203" s="81"/>
      <c r="CH203" s="81"/>
      <c r="CI203" s="67"/>
      <c r="CJ203" s="67"/>
      <c r="CK203" s="67"/>
    </row>
    <row r="204" spans="1:89" s="9" customFormat="1" ht="20.25" customHeight="1" x14ac:dyDescent="0.2">
      <c r="A204" s="7" t="s">
        <v>149</v>
      </c>
      <c r="B204" s="10" t="s">
        <v>590</v>
      </c>
      <c r="C204" s="7" t="s">
        <v>673</v>
      </c>
      <c r="D204" s="7" t="s">
        <v>153</v>
      </c>
      <c r="E204" s="7" t="s">
        <v>70</v>
      </c>
      <c r="F204" s="7" t="s">
        <v>154</v>
      </c>
      <c r="G204" s="7" t="s">
        <v>863</v>
      </c>
      <c r="H204" s="7" t="s">
        <v>1363</v>
      </c>
      <c r="I204" s="7" t="s">
        <v>1364</v>
      </c>
      <c r="J204" s="7" t="s">
        <v>1377</v>
      </c>
      <c r="K204" s="7" t="s">
        <v>1372</v>
      </c>
      <c r="L204" s="7" t="s">
        <v>155</v>
      </c>
      <c r="M204" s="24"/>
      <c r="N204" s="24"/>
      <c r="O204" s="24"/>
      <c r="P204" s="24"/>
      <c r="Q204" s="30">
        <v>282</v>
      </c>
      <c r="R204" s="30"/>
      <c r="S204" s="30"/>
      <c r="T204" s="30"/>
      <c r="U204" s="85"/>
      <c r="V204" s="85"/>
      <c r="W204" s="85"/>
      <c r="X204" s="85"/>
      <c r="Y204" s="35"/>
      <c r="Z204" s="35"/>
      <c r="AA204" s="35"/>
      <c r="AB204" s="35"/>
      <c r="AC204" s="38"/>
      <c r="AD204" s="38">
        <v>24</v>
      </c>
      <c r="AE204" s="38"/>
      <c r="AF204" s="38"/>
      <c r="AG204" s="22"/>
      <c r="AH204" s="22"/>
      <c r="AI204" s="22"/>
      <c r="AJ204" s="22"/>
      <c r="AK204" s="43"/>
      <c r="AL204" s="43"/>
      <c r="AM204" s="43"/>
      <c r="AN204" s="43"/>
      <c r="AO204" s="44"/>
      <c r="AP204" s="44"/>
      <c r="AQ204" s="44"/>
      <c r="AR204" s="44"/>
      <c r="AS204" s="46"/>
      <c r="AT204" s="46"/>
      <c r="AU204" s="46"/>
      <c r="AV204" s="46"/>
      <c r="AW204" s="50"/>
      <c r="AX204" s="50"/>
      <c r="AY204" s="50"/>
      <c r="AZ204" s="50"/>
      <c r="BA204" s="54"/>
      <c r="BB204" s="54"/>
      <c r="BC204" s="54"/>
      <c r="BD204" s="64"/>
      <c r="BE204" s="64"/>
      <c r="BF204" s="64"/>
      <c r="BG204" s="57"/>
      <c r="BH204" s="57"/>
      <c r="BI204" s="57"/>
      <c r="BJ204" s="57"/>
      <c r="BK204" s="57"/>
      <c r="BL204" s="57"/>
      <c r="BM204" s="57"/>
      <c r="BN204" s="75"/>
      <c r="BO204" s="75"/>
      <c r="BP204" s="75"/>
      <c r="BQ204" s="75"/>
      <c r="BR204" s="78"/>
      <c r="BS204" s="78"/>
      <c r="BT204" s="78"/>
      <c r="BU204" s="61"/>
      <c r="BV204" s="61"/>
      <c r="BW204" s="61"/>
      <c r="BX204" s="61"/>
      <c r="BY204" s="71"/>
      <c r="BZ204" s="71"/>
      <c r="CA204" s="71"/>
      <c r="CB204" s="71"/>
      <c r="CC204" s="71"/>
      <c r="CD204" s="71"/>
      <c r="CE204" s="71"/>
      <c r="CF204" s="81"/>
      <c r="CG204" s="81"/>
      <c r="CH204" s="81"/>
      <c r="CI204" s="67"/>
      <c r="CJ204" s="67"/>
      <c r="CK204" s="67"/>
    </row>
    <row r="205" spans="1:89" s="9" customFormat="1" ht="20.25" customHeight="1" x14ac:dyDescent="0.2">
      <c r="A205" s="7" t="s">
        <v>149</v>
      </c>
      <c r="B205" s="10" t="s">
        <v>590</v>
      </c>
      <c r="C205" s="7" t="s">
        <v>673</v>
      </c>
      <c r="D205" s="7" t="s">
        <v>260</v>
      </c>
      <c r="E205" s="7" t="s">
        <v>70</v>
      </c>
      <c r="F205" s="7" t="s">
        <v>259</v>
      </c>
      <c r="G205" s="7" t="s">
        <v>864</v>
      </c>
      <c r="H205" s="7" t="s">
        <v>1247</v>
      </c>
      <c r="I205" s="7" t="s">
        <v>1248</v>
      </c>
      <c r="J205" s="7" t="s">
        <v>1377</v>
      </c>
      <c r="K205" s="7" t="s">
        <v>1372</v>
      </c>
      <c r="L205" s="7" t="s">
        <v>211</v>
      </c>
      <c r="M205" s="24"/>
      <c r="N205" s="24">
        <v>134</v>
      </c>
      <c r="O205" s="24"/>
      <c r="P205" s="24"/>
      <c r="Q205" s="30">
        <v>380</v>
      </c>
      <c r="R205" s="30"/>
      <c r="S205" s="30"/>
      <c r="T205" s="30"/>
      <c r="U205" s="85"/>
      <c r="V205" s="85"/>
      <c r="W205" s="85"/>
      <c r="X205" s="85"/>
      <c r="Y205" s="35"/>
      <c r="Z205" s="35"/>
      <c r="AA205" s="35"/>
      <c r="AB205" s="35"/>
      <c r="AC205" s="38"/>
      <c r="AD205" s="38"/>
      <c r="AE205" s="38"/>
      <c r="AF205" s="38"/>
      <c r="AG205" s="22"/>
      <c r="AH205" s="22"/>
      <c r="AI205" s="22"/>
      <c r="AJ205" s="22"/>
      <c r="AK205" s="43"/>
      <c r="AL205" s="43"/>
      <c r="AM205" s="43"/>
      <c r="AN205" s="43"/>
      <c r="AO205" s="44"/>
      <c r="AP205" s="44"/>
      <c r="AQ205" s="44"/>
      <c r="AR205" s="44"/>
      <c r="AS205" s="46"/>
      <c r="AT205" s="46"/>
      <c r="AU205" s="46"/>
      <c r="AV205" s="46"/>
      <c r="AW205" s="50"/>
      <c r="AX205" s="50"/>
      <c r="AY205" s="50"/>
      <c r="AZ205" s="50"/>
      <c r="BA205" s="54"/>
      <c r="BB205" s="54"/>
      <c r="BC205" s="54"/>
      <c r="BD205" s="64"/>
      <c r="BE205" s="64"/>
      <c r="BF205" s="64"/>
      <c r="BG205" s="57"/>
      <c r="BH205" s="57"/>
      <c r="BI205" s="57"/>
      <c r="BJ205" s="57"/>
      <c r="BK205" s="57"/>
      <c r="BL205" s="57"/>
      <c r="BM205" s="57"/>
      <c r="BN205" s="75"/>
      <c r="BO205" s="75"/>
      <c r="BP205" s="75"/>
      <c r="BQ205" s="75"/>
      <c r="BR205" s="78"/>
      <c r="BS205" s="78"/>
      <c r="BT205" s="78"/>
      <c r="BU205" s="61"/>
      <c r="BV205" s="61"/>
      <c r="BW205" s="61"/>
      <c r="BX205" s="61"/>
      <c r="BY205" s="71"/>
      <c r="BZ205" s="71"/>
      <c r="CA205" s="71"/>
      <c r="CB205" s="71"/>
      <c r="CC205" s="71"/>
      <c r="CD205" s="71"/>
      <c r="CE205" s="71"/>
      <c r="CF205" s="81"/>
      <c r="CG205" s="81"/>
      <c r="CH205" s="81"/>
      <c r="CI205" s="67"/>
      <c r="CJ205" s="67"/>
      <c r="CK205" s="67"/>
    </row>
    <row r="206" spans="1:89" s="9" customFormat="1" ht="20.25" customHeight="1" x14ac:dyDescent="0.2">
      <c r="A206" s="7" t="s">
        <v>356</v>
      </c>
      <c r="B206" s="10" t="s">
        <v>394</v>
      </c>
      <c r="C206" s="7" t="s">
        <v>673</v>
      </c>
      <c r="D206" s="7" t="s">
        <v>400</v>
      </c>
      <c r="E206" s="7" t="s">
        <v>70</v>
      </c>
      <c r="F206" s="7" t="s">
        <v>401</v>
      </c>
      <c r="G206" s="7" t="s">
        <v>865</v>
      </c>
      <c r="H206" s="7" t="s">
        <v>1281</v>
      </c>
      <c r="I206" s="7" t="s">
        <v>1282</v>
      </c>
      <c r="J206" s="7" t="s">
        <v>1377</v>
      </c>
      <c r="K206" s="7" t="s">
        <v>1372</v>
      </c>
      <c r="L206" s="7" t="s">
        <v>394</v>
      </c>
      <c r="M206" s="24"/>
      <c r="N206" s="24">
        <v>89</v>
      </c>
      <c r="O206" s="24"/>
      <c r="P206" s="24"/>
      <c r="Q206" s="30">
        <v>600</v>
      </c>
      <c r="R206" s="30"/>
      <c r="S206" s="30"/>
      <c r="T206" s="30"/>
      <c r="U206" s="85"/>
      <c r="V206" s="85"/>
      <c r="W206" s="85"/>
      <c r="X206" s="85"/>
      <c r="Y206" s="35"/>
      <c r="Z206" s="35"/>
      <c r="AA206" s="35"/>
      <c r="AB206" s="35"/>
      <c r="AC206" s="38"/>
      <c r="AD206" s="38">
        <v>88</v>
      </c>
      <c r="AE206" s="38"/>
      <c r="AF206" s="38"/>
      <c r="AG206" s="22"/>
      <c r="AH206" s="22"/>
      <c r="AI206" s="22"/>
      <c r="AJ206" s="22"/>
      <c r="AK206" s="43"/>
      <c r="AL206" s="43"/>
      <c r="AM206" s="43"/>
      <c r="AN206" s="43"/>
      <c r="AO206" s="44"/>
      <c r="AP206" s="44"/>
      <c r="AQ206" s="44"/>
      <c r="AR206" s="44"/>
      <c r="AS206" s="46"/>
      <c r="AT206" s="46"/>
      <c r="AU206" s="46"/>
      <c r="AV206" s="46"/>
      <c r="AW206" s="50"/>
      <c r="AX206" s="50"/>
      <c r="AY206" s="50"/>
      <c r="AZ206" s="50"/>
      <c r="BA206" s="54"/>
      <c r="BB206" s="54"/>
      <c r="BC206" s="54"/>
      <c r="BD206" s="64"/>
      <c r="BE206" s="64"/>
      <c r="BF206" s="64"/>
      <c r="BG206" s="57"/>
      <c r="BH206" s="57"/>
      <c r="BI206" s="57"/>
      <c r="BJ206" s="57"/>
      <c r="BK206" s="57"/>
      <c r="BL206" s="57"/>
      <c r="BM206" s="57"/>
      <c r="BN206" s="75"/>
      <c r="BO206" s="75"/>
      <c r="BP206" s="75"/>
      <c r="BQ206" s="75"/>
      <c r="BR206" s="78"/>
      <c r="BS206" s="78"/>
      <c r="BT206" s="78"/>
      <c r="BU206" s="61"/>
      <c r="BV206" s="61"/>
      <c r="BW206" s="61"/>
      <c r="BX206" s="61"/>
      <c r="BY206" s="71"/>
      <c r="BZ206" s="71"/>
      <c r="CA206" s="71"/>
      <c r="CB206" s="71"/>
      <c r="CC206" s="71"/>
      <c r="CD206" s="71"/>
      <c r="CE206" s="71"/>
      <c r="CF206" s="81"/>
      <c r="CG206" s="81"/>
      <c r="CH206" s="81"/>
      <c r="CI206" s="67"/>
      <c r="CJ206" s="67"/>
      <c r="CK206" s="67"/>
    </row>
    <row r="207" spans="1:89" s="9" customFormat="1" ht="20.25" customHeight="1" x14ac:dyDescent="0.2">
      <c r="A207" s="7" t="s">
        <v>356</v>
      </c>
      <c r="B207" s="10" t="s">
        <v>394</v>
      </c>
      <c r="C207" s="7" t="s">
        <v>673</v>
      </c>
      <c r="D207" s="7" t="s">
        <v>402</v>
      </c>
      <c r="E207" s="7" t="s">
        <v>70</v>
      </c>
      <c r="F207" s="7" t="s">
        <v>403</v>
      </c>
      <c r="G207" s="7" t="s">
        <v>866</v>
      </c>
      <c r="H207" s="7" t="s">
        <v>1283</v>
      </c>
      <c r="I207" s="7" t="s">
        <v>1284</v>
      </c>
      <c r="J207" s="7" t="s">
        <v>1377</v>
      </c>
      <c r="K207" s="7" t="s">
        <v>1372</v>
      </c>
      <c r="L207" s="7" t="s">
        <v>394</v>
      </c>
      <c r="M207" s="24"/>
      <c r="N207" s="24">
        <v>19</v>
      </c>
      <c r="O207" s="24"/>
      <c r="P207" s="24"/>
      <c r="Q207" s="30">
        <v>425</v>
      </c>
      <c r="R207" s="30"/>
      <c r="S207" s="30"/>
      <c r="T207" s="30"/>
      <c r="U207" s="85"/>
      <c r="V207" s="85"/>
      <c r="W207" s="85"/>
      <c r="X207" s="85"/>
      <c r="Y207" s="35"/>
      <c r="Z207" s="35"/>
      <c r="AA207" s="35"/>
      <c r="AB207" s="35"/>
      <c r="AC207" s="38"/>
      <c r="AD207" s="38">
        <v>165</v>
      </c>
      <c r="AE207" s="38"/>
      <c r="AF207" s="38"/>
      <c r="AG207" s="22"/>
      <c r="AH207" s="22"/>
      <c r="AI207" s="22"/>
      <c r="AJ207" s="22"/>
      <c r="AK207" s="43"/>
      <c r="AL207" s="43"/>
      <c r="AM207" s="43"/>
      <c r="AN207" s="43"/>
      <c r="AO207" s="44"/>
      <c r="AP207" s="44"/>
      <c r="AQ207" s="44"/>
      <c r="AR207" s="44"/>
      <c r="AS207" s="46"/>
      <c r="AT207" s="46"/>
      <c r="AU207" s="46"/>
      <c r="AV207" s="46"/>
      <c r="AW207" s="50"/>
      <c r="AX207" s="50"/>
      <c r="AY207" s="50"/>
      <c r="AZ207" s="50"/>
      <c r="BA207" s="54"/>
      <c r="BB207" s="54"/>
      <c r="BC207" s="54"/>
      <c r="BD207" s="64"/>
      <c r="BE207" s="64"/>
      <c r="BF207" s="64"/>
      <c r="BG207" s="57"/>
      <c r="BH207" s="57"/>
      <c r="BI207" s="57"/>
      <c r="BJ207" s="57"/>
      <c r="BK207" s="57"/>
      <c r="BL207" s="57"/>
      <c r="BM207" s="57"/>
      <c r="BN207" s="75"/>
      <c r="BO207" s="75"/>
      <c r="BP207" s="75"/>
      <c r="BQ207" s="75"/>
      <c r="BR207" s="78"/>
      <c r="BS207" s="78"/>
      <c r="BT207" s="78"/>
      <c r="BU207" s="61"/>
      <c r="BV207" s="61"/>
      <c r="BW207" s="61"/>
      <c r="BX207" s="61"/>
      <c r="BY207" s="71"/>
      <c r="BZ207" s="71"/>
      <c r="CA207" s="71"/>
      <c r="CB207" s="71"/>
      <c r="CC207" s="71"/>
      <c r="CD207" s="71"/>
      <c r="CE207" s="71"/>
      <c r="CF207" s="81"/>
      <c r="CG207" s="81"/>
      <c r="CH207" s="81"/>
      <c r="CI207" s="67"/>
      <c r="CJ207" s="67"/>
      <c r="CK207" s="67"/>
    </row>
    <row r="208" spans="1:89" s="9" customFormat="1" ht="20.25" customHeight="1" x14ac:dyDescent="0.2">
      <c r="A208" s="7" t="s">
        <v>356</v>
      </c>
      <c r="B208" s="10" t="s">
        <v>394</v>
      </c>
      <c r="C208" s="7" t="s">
        <v>673</v>
      </c>
      <c r="D208" s="7" t="s">
        <v>404</v>
      </c>
      <c r="E208" s="7" t="s">
        <v>70</v>
      </c>
      <c r="F208" s="7" t="s">
        <v>405</v>
      </c>
      <c r="G208" s="7" t="s">
        <v>867</v>
      </c>
      <c r="H208" s="7" t="s">
        <v>1365</v>
      </c>
      <c r="I208" s="7" t="s">
        <v>1366</v>
      </c>
      <c r="J208" s="7" t="s">
        <v>1377</v>
      </c>
      <c r="K208" s="7" t="s">
        <v>1372</v>
      </c>
      <c r="L208" s="7" t="s">
        <v>394</v>
      </c>
      <c r="M208" s="24"/>
      <c r="N208" s="24"/>
      <c r="O208" s="24"/>
      <c r="P208" s="24"/>
      <c r="Q208" s="30">
        <v>502</v>
      </c>
      <c r="R208" s="30"/>
      <c r="S208" s="30"/>
      <c r="T208" s="30"/>
      <c r="U208" s="85"/>
      <c r="V208" s="85"/>
      <c r="W208" s="85"/>
      <c r="X208" s="85"/>
      <c r="Y208" s="35"/>
      <c r="Z208" s="35"/>
      <c r="AA208" s="35"/>
      <c r="AB208" s="35"/>
      <c r="AC208" s="38"/>
      <c r="AD208" s="38">
        <v>53</v>
      </c>
      <c r="AE208" s="38"/>
      <c r="AF208" s="38"/>
      <c r="AG208" s="22"/>
      <c r="AH208" s="22"/>
      <c r="AI208" s="22"/>
      <c r="AJ208" s="22"/>
      <c r="AK208" s="43"/>
      <c r="AL208" s="43"/>
      <c r="AM208" s="43"/>
      <c r="AN208" s="43"/>
      <c r="AO208" s="44"/>
      <c r="AP208" s="44"/>
      <c r="AQ208" s="44"/>
      <c r="AR208" s="44"/>
      <c r="AS208" s="46"/>
      <c r="AT208" s="46"/>
      <c r="AU208" s="46"/>
      <c r="AV208" s="46"/>
      <c r="AW208" s="50"/>
      <c r="AX208" s="50"/>
      <c r="AY208" s="50"/>
      <c r="AZ208" s="50"/>
      <c r="BA208" s="54"/>
      <c r="BB208" s="54"/>
      <c r="BC208" s="54"/>
      <c r="BD208" s="64"/>
      <c r="BE208" s="64"/>
      <c r="BF208" s="64"/>
      <c r="BG208" s="57"/>
      <c r="BH208" s="57"/>
      <c r="BI208" s="57"/>
      <c r="BJ208" s="57"/>
      <c r="BK208" s="57"/>
      <c r="BL208" s="57"/>
      <c r="BM208" s="57"/>
      <c r="BN208" s="75"/>
      <c r="BO208" s="75"/>
      <c r="BP208" s="75"/>
      <c r="BQ208" s="75"/>
      <c r="BR208" s="78"/>
      <c r="BS208" s="78"/>
      <c r="BT208" s="78"/>
      <c r="BU208" s="61"/>
      <c r="BV208" s="61"/>
      <c r="BW208" s="61"/>
      <c r="BX208" s="61"/>
      <c r="BY208" s="71"/>
      <c r="BZ208" s="71"/>
      <c r="CA208" s="71"/>
      <c r="CB208" s="71"/>
      <c r="CC208" s="71"/>
      <c r="CD208" s="71"/>
      <c r="CE208" s="71"/>
      <c r="CF208" s="81"/>
      <c r="CG208" s="81"/>
      <c r="CH208" s="81"/>
      <c r="CI208" s="67"/>
      <c r="CJ208" s="67"/>
      <c r="CK208" s="67"/>
    </row>
    <row r="209" spans="1:89" s="9" customFormat="1" ht="20.25" customHeight="1" x14ac:dyDescent="0.2">
      <c r="A209" s="7" t="s">
        <v>356</v>
      </c>
      <c r="B209" s="10" t="s">
        <v>394</v>
      </c>
      <c r="C209" s="7" t="s">
        <v>673</v>
      </c>
      <c r="D209" s="7" t="s">
        <v>507</v>
      </c>
      <c r="E209" s="7" t="s">
        <v>70</v>
      </c>
      <c r="F209" s="7" t="s">
        <v>494</v>
      </c>
      <c r="G209" s="7" t="s">
        <v>868</v>
      </c>
      <c r="H209" s="7" t="s">
        <v>1285</v>
      </c>
      <c r="I209" s="7" t="s">
        <v>1286</v>
      </c>
      <c r="J209" s="7" t="s">
        <v>1377</v>
      </c>
      <c r="K209" s="7" t="s">
        <v>1372</v>
      </c>
      <c r="L209" s="7" t="s">
        <v>394</v>
      </c>
      <c r="M209" s="24">
        <v>7</v>
      </c>
      <c r="N209" s="24">
        <v>45</v>
      </c>
      <c r="O209" s="24"/>
      <c r="P209" s="24"/>
      <c r="Q209" s="30">
        <v>432</v>
      </c>
      <c r="R209" s="30">
        <v>7</v>
      </c>
      <c r="S209" s="30"/>
      <c r="T209" s="30"/>
      <c r="U209" s="85"/>
      <c r="V209" s="85"/>
      <c r="W209" s="85"/>
      <c r="X209" s="85"/>
      <c r="Y209" s="35"/>
      <c r="Z209" s="35"/>
      <c r="AA209" s="35"/>
      <c r="AB209" s="35"/>
      <c r="AC209" s="38"/>
      <c r="AD209" s="38">
        <v>313</v>
      </c>
      <c r="AE209" s="38"/>
      <c r="AF209" s="38"/>
      <c r="AG209" s="22"/>
      <c r="AH209" s="22">
        <v>47</v>
      </c>
      <c r="AI209" s="22"/>
      <c r="AJ209" s="22"/>
      <c r="AK209" s="43"/>
      <c r="AL209" s="43"/>
      <c r="AM209" s="43"/>
      <c r="AN209" s="43"/>
      <c r="AO209" s="44"/>
      <c r="AP209" s="44"/>
      <c r="AQ209" s="44"/>
      <c r="AR209" s="44"/>
      <c r="AS209" s="46"/>
      <c r="AT209" s="46"/>
      <c r="AU209" s="46"/>
      <c r="AV209" s="46"/>
      <c r="AW209" s="50"/>
      <c r="AX209" s="50"/>
      <c r="AY209" s="50"/>
      <c r="AZ209" s="50"/>
      <c r="BA209" s="54"/>
      <c r="BB209" s="54"/>
      <c r="BC209" s="54"/>
      <c r="BD209" s="64"/>
      <c r="BE209" s="64"/>
      <c r="BF209" s="64"/>
      <c r="BG209" s="57"/>
      <c r="BH209" s="57"/>
      <c r="BI209" s="57"/>
      <c r="BJ209" s="57"/>
      <c r="BK209" s="57"/>
      <c r="BL209" s="57"/>
      <c r="BM209" s="57"/>
      <c r="BN209" s="75"/>
      <c r="BO209" s="75"/>
      <c r="BP209" s="75"/>
      <c r="BQ209" s="75"/>
      <c r="BR209" s="78"/>
      <c r="BS209" s="78"/>
      <c r="BT209" s="78"/>
      <c r="BU209" s="61"/>
      <c r="BV209" s="61"/>
      <c r="BW209" s="61"/>
      <c r="BX209" s="61"/>
      <c r="BY209" s="71"/>
      <c r="BZ209" s="71"/>
      <c r="CA209" s="71"/>
      <c r="CB209" s="71"/>
      <c r="CC209" s="71"/>
      <c r="CD209" s="71"/>
      <c r="CE209" s="71"/>
      <c r="CF209" s="81"/>
      <c r="CG209" s="81"/>
      <c r="CH209" s="81"/>
      <c r="CI209" s="67"/>
      <c r="CJ209" s="67"/>
      <c r="CK209" s="67"/>
    </row>
    <row r="210" spans="1:89" s="9" customFormat="1" ht="20.25" customHeight="1" x14ac:dyDescent="0.2">
      <c r="A210" s="7" t="s">
        <v>609</v>
      </c>
      <c r="B210" s="10" t="s">
        <v>302</v>
      </c>
      <c r="C210" s="7" t="s">
        <v>673</v>
      </c>
      <c r="D210" s="7" t="s">
        <v>306</v>
      </c>
      <c r="E210" s="7" t="s">
        <v>70</v>
      </c>
      <c r="F210" s="7" t="s">
        <v>307</v>
      </c>
      <c r="G210" s="7" t="s">
        <v>869</v>
      </c>
      <c r="H210" s="7" t="s">
        <v>1287</v>
      </c>
      <c r="I210" s="7" t="s">
        <v>1288</v>
      </c>
      <c r="J210" s="7" t="s">
        <v>1377</v>
      </c>
      <c r="K210" s="7" t="s">
        <v>1372</v>
      </c>
      <c r="L210" s="7" t="s">
        <v>308</v>
      </c>
      <c r="M210" s="24"/>
      <c r="N210" s="24">
        <v>179</v>
      </c>
      <c r="O210" s="24"/>
      <c r="P210" s="24"/>
      <c r="Q210" s="30">
        <v>224</v>
      </c>
      <c r="R210" s="30"/>
      <c r="S210" s="30"/>
      <c r="T210" s="30"/>
      <c r="U210" s="85"/>
      <c r="V210" s="85"/>
      <c r="W210" s="85"/>
      <c r="X210" s="85"/>
      <c r="Y210" s="35"/>
      <c r="Z210" s="35"/>
      <c r="AA210" s="35"/>
      <c r="AB210" s="35"/>
      <c r="AC210" s="38"/>
      <c r="AD210" s="38"/>
      <c r="AE210" s="38"/>
      <c r="AF210" s="38"/>
      <c r="AG210" s="22"/>
      <c r="AH210" s="22"/>
      <c r="AI210" s="22"/>
      <c r="AJ210" s="22"/>
      <c r="AK210" s="43"/>
      <c r="AL210" s="43"/>
      <c r="AM210" s="43"/>
      <c r="AN210" s="43"/>
      <c r="AO210" s="44"/>
      <c r="AP210" s="44"/>
      <c r="AQ210" s="44"/>
      <c r="AR210" s="44"/>
      <c r="AS210" s="46"/>
      <c r="AT210" s="46"/>
      <c r="AU210" s="46"/>
      <c r="AV210" s="46"/>
      <c r="AW210" s="50"/>
      <c r="AX210" s="50"/>
      <c r="AY210" s="50"/>
      <c r="AZ210" s="50"/>
      <c r="BA210" s="54"/>
      <c r="BB210" s="54"/>
      <c r="BC210" s="54"/>
      <c r="BD210" s="64"/>
      <c r="BE210" s="64"/>
      <c r="BF210" s="64"/>
      <c r="BG210" s="57"/>
      <c r="BH210" s="57"/>
      <c r="BI210" s="57"/>
      <c r="BJ210" s="57"/>
      <c r="BK210" s="57"/>
      <c r="BL210" s="57"/>
      <c r="BM210" s="57"/>
      <c r="BN210" s="75"/>
      <c r="BO210" s="75"/>
      <c r="BP210" s="75"/>
      <c r="BQ210" s="75"/>
      <c r="BR210" s="78"/>
      <c r="BS210" s="78"/>
      <c r="BT210" s="78"/>
      <c r="BU210" s="61"/>
      <c r="BV210" s="61"/>
      <c r="BW210" s="61"/>
      <c r="BX210" s="61"/>
      <c r="BY210" s="71"/>
      <c r="BZ210" s="71"/>
      <c r="CA210" s="71"/>
      <c r="CB210" s="71"/>
      <c r="CC210" s="71"/>
      <c r="CD210" s="71"/>
      <c r="CE210" s="71"/>
      <c r="CF210" s="81"/>
      <c r="CG210" s="81"/>
      <c r="CH210" s="81"/>
      <c r="CI210" s="67"/>
      <c r="CJ210" s="67"/>
      <c r="CK210" s="67"/>
    </row>
    <row r="211" spans="1:89" s="9" customFormat="1" ht="20.25" customHeight="1" x14ac:dyDescent="0.2">
      <c r="A211" s="7" t="s">
        <v>11</v>
      </c>
      <c r="B211" s="10" t="s">
        <v>577</v>
      </c>
      <c r="C211" s="7" t="s">
        <v>674</v>
      </c>
      <c r="D211" s="7" t="s">
        <v>88</v>
      </c>
      <c r="E211" s="7" t="s">
        <v>70</v>
      </c>
      <c r="F211" s="7" t="s">
        <v>90</v>
      </c>
      <c r="G211" s="7" t="s">
        <v>1385</v>
      </c>
      <c r="H211" s="7" t="s">
        <v>1165</v>
      </c>
      <c r="I211" s="7" t="s">
        <v>1166</v>
      </c>
      <c r="J211" s="7" t="s">
        <v>1377</v>
      </c>
      <c r="K211" s="7" t="s">
        <v>1372</v>
      </c>
      <c r="L211" s="7" t="s">
        <v>69</v>
      </c>
      <c r="M211" s="24"/>
      <c r="N211" s="24">
        <v>3</v>
      </c>
      <c r="O211" s="24"/>
      <c r="P211" s="24"/>
      <c r="Q211" s="30">
        <v>72</v>
      </c>
      <c r="R211" s="30"/>
      <c r="S211" s="30"/>
      <c r="T211" s="30"/>
      <c r="U211" s="85"/>
      <c r="V211" s="85"/>
      <c r="W211" s="85"/>
      <c r="X211" s="85"/>
      <c r="Y211" s="35"/>
      <c r="Z211" s="35"/>
      <c r="AA211" s="35"/>
      <c r="AB211" s="35"/>
      <c r="AC211" s="38"/>
      <c r="AD211" s="38">
        <v>30</v>
      </c>
      <c r="AE211" s="38"/>
      <c r="AF211" s="38"/>
      <c r="AG211" s="22"/>
      <c r="AH211" s="22"/>
      <c r="AI211" s="22"/>
      <c r="AJ211" s="22"/>
      <c r="AK211" s="43"/>
      <c r="AL211" s="43"/>
      <c r="AM211" s="43"/>
      <c r="AN211" s="43"/>
      <c r="AO211" s="44"/>
      <c r="AP211" s="44"/>
      <c r="AQ211" s="44"/>
      <c r="AR211" s="44"/>
      <c r="AS211" s="46"/>
      <c r="AT211" s="46"/>
      <c r="AU211" s="46"/>
      <c r="AV211" s="46"/>
      <c r="AW211" s="50"/>
      <c r="AX211" s="50"/>
      <c r="AY211" s="50"/>
      <c r="AZ211" s="50"/>
      <c r="BA211" s="54"/>
      <c r="BB211" s="54"/>
      <c r="BC211" s="54"/>
      <c r="BD211" s="64"/>
      <c r="BE211" s="64"/>
      <c r="BF211" s="64"/>
      <c r="BG211" s="57"/>
      <c r="BH211" s="57"/>
      <c r="BI211" s="57"/>
      <c r="BJ211" s="57"/>
      <c r="BK211" s="57"/>
      <c r="BL211" s="57"/>
      <c r="BM211" s="57"/>
      <c r="BN211" s="75"/>
      <c r="BO211" s="75"/>
      <c r="BP211" s="75"/>
      <c r="BQ211" s="75"/>
      <c r="BR211" s="78"/>
      <c r="BS211" s="78"/>
      <c r="BT211" s="78"/>
      <c r="BU211" s="61"/>
      <c r="BV211" s="61"/>
      <c r="BW211" s="61"/>
      <c r="BX211" s="61"/>
      <c r="BY211" s="71"/>
      <c r="BZ211" s="71"/>
      <c r="CA211" s="71"/>
      <c r="CB211" s="71"/>
      <c r="CC211" s="71"/>
      <c r="CD211" s="71"/>
      <c r="CE211" s="71"/>
      <c r="CF211" s="81"/>
      <c r="CG211" s="81"/>
      <c r="CH211" s="81"/>
      <c r="CI211" s="67"/>
      <c r="CJ211" s="67"/>
      <c r="CK211" s="67"/>
    </row>
    <row r="212" spans="1:89" s="9" customFormat="1" ht="20.25" customHeight="1" x14ac:dyDescent="0.2">
      <c r="A212" s="7" t="s">
        <v>149</v>
      </c>
      <c r="B212" s="10" t="s">
        <v>590</v>
      </c>
      <c r="C212" s="7" t="s">
        <v>674</v>
      </c>
      <c r="D212" s="7" t="s">
        <v>221</v>
      </c>
      <c r="E212" s="7" t="s">
        <v>70</v>
      </c>
      <c r="F212" s="7" t="s">
        <v>222</v>
      </c>
      <c r="G212" s="7" t="s">
        <v>870</v>
      </c>
      <c r="H212" s="7" t="s">
        <v>1367</v>
      </c>
      <c r="I212" s="7" t="s">
        <v>1368</v>
      </c>
      <c r="J212" s="7" t="s">
        <v>1377</v>
      </c>
      <c r="K212" s="7" t="s">
        <v>1372</v>
      </c>
      <c r="L212" s="7" t="s">
        <v>185</v>
      </c>
      <c r="M212" s="24"/>
      <c r="N212" s="24"/>
      <c r="O212" s="24"/>
      <c r="P212" s="24"/>
      <c r="Q212" s="30">
        <v>173</v>
      </c>
      <c r="R212" s="30"/>
      <c r="S212" s="30"/>
      <c r="T212" s="30"/>
      <c r="U212" s="85"/>
      <c r="V212" s="85"/>
      <c r="W212" s="85"/>
      <c r="X212" s="85"/>
      <c r="Y212" s="35"/>
      <c r="Z212" s="35"/>
      <c r="AA212" s="35"/>
      <c r="AB212" s="35"/>
      <c r="AC212" s="38"/>
      <c r="AD212" s="38">
        <v>133</v>
      </c>
      <c r="AE212" s="38"/>
      <c r="AF212" s="38"/>
      <c r="AG212" s="22"/>
      <c r="AH212" s="22"/>
      <c r="AI212" s="22"/>
      <c r="AJ212" s="22"/>
      <c r="AK212" s="43"/>
      <c r="AL212" s="43"/>
      <c r="AM212" s="43"/>
      <c r="AN212" s="43"/>
      <c r="AO212" s="44"/>
      <c r="AP212" s="44"/>
      <c r="AQ212" s="44"/>
      <c r="AR212" s="44"/>
      <c r="AS212" s="46"/>
      <c r="AT212" s="46"/>
      <c r="AU212" s="46"/>
      <c r="AV212" s="46"/>
      <c r="AW212" s="50"/>
      <c r="AX212" s="50"/>
      <c r="AY212" s="50"/>
      <c r="AZ212" s="50"/>
      <c r="BA212" s="54"/>
      <c r="BB212" s="54"/>
      <c r="BC212" s="54"/>
      <c r="BD212" s="64"/>
      <c r="BE212" s="64"/>
      <c r="BF212" s="64"/>
      <c r="BG212" s="57"/>
      <c r="BH212" s="57"/>
      <c r="BI212" s="57"/>
      <c r="BJ212" s="57"/>
      <c r="BK212" s="57"/>
      <c r="BL212" s="57"/>
      <c r="BM212" s="57"/>
      <c r="BN212" s="75"/>
      <c r="BO212" s="75"/>
      <c r="BP212" s="75"/>
      <c r="BQ212" s="75"/>
      <c r="BR212" s="78"/>
      <c r="BS212" s="78"/>
      <c r="BT212" s="78"/>
      <c r="BU212" s="61"/>
      <c r="BV212" s="61"/>
      <c r="BW212" s="61"/>
      <c r="BX212" s="61"/>
      <c r="BY212" s="71"/>
      <c r="BZ212" s="71"/>
      <c r="CA212" s="71"/>
      <c r="CB212" s="71"/>
      <c r="CC212" s="71"/>
      <c r="CD212" s="71"/>
      <c r="CE212" s="71"/>
      <c r="CF212" s="81"/>
      <c r="CG212" s="81"/>
      <c r="CH212" s="81"/>
      <c r="CI212" s="67"/>
      <c r="CJ212" s="67"/>
      <c r="CK212" s="67"/>
    </row>
    <row r="213" spans="1:89" s="9" customFormat="1" ht="20.25" customHeight="1" x14ac:dyDescent="0.2">
      <c r="A213" s="7" t="s">
        <v>149</v>
      </c>
      <c r="B213" s="10" t="s">
        <v>590</v>
      </c>
      <c r="C213" s="7" t="s">
        <v>674</v>
      </c>
      <c r="D213" s="7" t="s">
        <v>223</v>
      </c>
      <c r="E213" s="7" t="s">
        <v>70</v>
      </c>
      <c r="F213" s="7" t="s">
        <v>224</v>
      </c>
      <c r="G213" s="7" t="s">
        <v>871</v>
      </c>
      <c r="H213" s="7" t="s">
        <v>1369</v>
      </c>
      <c r="I213" s="7" t="s">
        <v>1370</v>
      </c>
      <c r="J213" s="7" t="s">
        <v>1377</v>
      </c>
      <c r="K213" s="7" t="s">
        <v>1372</v>
      </c>
      <c r="L213" s="7" t="s">
        <v>185</v>
      </c>
      <c r="M213" s="24"/>
      <c r="N213" s="24"/>
      <c r="O213" s="24"/>
      <c r="P213" s="24"/>
      <c r="Q213" s="30">
        <v>311</v>
      </c>
      <c r="R213" s="30"/>
      <c r="S213" s="30"/>
      <c r="T213" s="30"/>
      <c r="U213" s="85"/>
      <c r="V213" s="85"/>
      <c r="W213" s="85"/>
      <c r="X213" s="85"/>
      <c r="Y213" s="35"/>
      <c r="Z213" s="35"/>
      <c r="AA213" s="35"/>
      <c r="AB213" s="35"/>
      <c r="AC213" s="38"/>
      <c r="AD213" s="38">
        <v>159</v>
      </c>
      <c r="AE213" s="38"/>
      <c r="AF213" s="38"/>
      <c r="AG213" s="22"/>
      <c r="AH213" s="22"/>
      <c r="AI213" s="22"/>
      <c r="AJ213" s="22"/>
      <c r="AK213" s="43"/>
      <c r="AL213" s="43"/>
      <c r="AM213" s="43"/>
      <c r="AN213" s="43"/>
      <c r="AO213" s="44"/>
      <c r="AP213" s="44"/>
      <c r="AQ213" s="44"/>
      <c r="AR213" s="44"/>
      <c r="AS213" s="46"/>
      <c r="AT213" s="46"/>
      <c r="AU213" s="46"/>
      <c r="AV213" s="46"/>
      <c r="AW213" s="50"/>
      <c r="AX213" s="50"/>
      <c r="AY213" s="50"/>
      <c r="AZ213" s="50"/>
      <c r="BA213" s="54"/>
      <c r="BB213" s="54"/>
      <c r="BC213" s="54"/>
      <c r="BD213" s="64"/>
      <c r="BE213" s="64"/>
      <c r="BF213" s="64"/>
      <c r="BG213" s="57"/>
      <c r="BH213" s="57"/>
      <c r="BI213" s="57"/>
      <c r="BJ213" s="57"/>
      <c r="BK213" s="57"/>
      <c r="BL213" s="57"/>
      <c r="BM213" s="57"/>
      <c r="BN213" s="75"/>
      <c r="BO213" s="75"/>
      <c r="BP213" s="75"/>
      <c r="BQ213" s="75"/>
      <c r="BR213" s="78"/>
      <c r="BS213" s="78"/>
      <c r="BT213" s="78"/>
      <c r="BU213" s="61"/>
      <c r="BV213" s="61"/>
      <c r="BW213" s="61"/>
      <c r="BX213" s="61"/>
      <c r="BY213" s="71"/>
      <c r="BZ213" s="71"/>
      <c r="CA213" s="71"/>
      <c r="CB213" s="71"/>
      <c r="CC213" s="71"/>
      <c r="CD213" s="71"/>
      <c r="CE213" s="71"/>
      <c r="CF213" s="81"/>
      <c r="CG213" s="81"/>
      <c r="CH213" s="81"/>
      <c r="CI213" s="67"/>
      <c r="CJ213" s="67"/>
      <c r="CK213" s="67"/>
    </row>
    <row r="214" spans="1:89" s="9" customFormat="1" ht="20.25" customHeight="1" x14ac:dyDescent="0.2">
      <c r="A214" s="7" t="s">
        <v>356</v>
      </c>
      <c r="B214" s="10" t="s">
        <v>372</v>
      </c>
      <c r="C214" s="7" t="s">
        <v>674</v>
      </c>
      <c r="D214" s="7" t="s">
        <v>466</v>
      </c>
      <c r="E214" s="7" t="s">
        <v>70</v>
      </c>
      <c r="F214" s="7" t="s">
        <v>467</v>
      </c>
      <c r="G214" s="7" t="s">
        <v>872</v>
      </c>
      <c r="H214" s="7" t="s">
        <v>1195</v>
      </c>
      <c r="I214" s="7" t="s">
        <v>1196</v>
      </c>
      <c r="J214" s="7" t="s">
        <v>1377</v>
      </c>
      <c r="K214" s="7" t="s">
        <v>1372</v>
      </c>
      <c r="L214" s="7" t="s">
        <v>372</v>
      </c>
      <c r="M214" s="24"/>
      <c r="N214" s="24"/>
      <c r="O214" s="24"/>
      <c r="P214" s="24"/>
      <c r="Q214" s="30">
        <v>170</v>
      </c>
      <c r="R214" s="30"/>
      <c r="S214" s="30"/>
      <c r="T214" s="30"/>
      <c r="U214" s="85"/>
      <c r="V214" s="85"/>
      <c r="W214" s="85"/>
      <c r="X214" s="85"/>
      <c r="Y214" s="35"/>
      <c r="Z214" s="35"/>
      <c r="AA214" s="35"/>
      <c r="AB214" s="35"/>
      <c r="AC214" s="38"/>
      <c r="AD214" s="38">
        <v>73</v>
      </c>
      <c r="AE214" s="38"/>
      <c r="AF214" s="38"/>
      <c r="AG214" s="22"/>
      <c r="AH214" s="22"/>
      <c r="AI214" s="22"/>
      <c r="AJ214" s="22"/>
      <c r="AK214" s="43"/>
      <c r="AL214" s="43"/>
      <c r="AM214" s="43"/>
      <c r="AN214" s="43"/>
      <c r="AO214" s="44"/>
      <c r="AP214" s="44"/>
      <c r="AQ214" s="44"/>
      <c r="AR214" s="44"/>
      <c r="AS214" s="46"/>
      <c r="AT214" s="46"/>
      <c r="AU214" s="46"/>
      <c r="AV214" s="46"/>
      <c r="AW214" s="50"/>
      <c r="AX214" s="50"/>
      <c r="AY214" s="50"/>
      <c r="AZ214" s="50"/>
      <c r="BA214" s="54"/>
      <c r="BB214" s="54"/>
      <c r="BC214" s="54"/>
      <c r="BD214" s="64"/>
      <c r="BE214" s="64"/>
      <c r="BF214" s="64"/>
      <c r="BG214" s="57"/>
      <c r="BH214" s="57"/>
      <c r="BI214" s="57"/>
      <c r="BJ214" s="57"/>
      <c r="BK214" s="57"/>
      <c r="BL214" s="57"/>
      <c r="BM214" s="57"/>
      <c r="BN214" s="75"/>
      <c r="BO214" s="75"/>
      <c r="BP214" s="75"/>
      <c r="BQ214" s="75"/>
      <c r="BR214" s="78"/>
      <c r="BS214" s="78"/>
      <c r="BT214" s="78"/>
      <c r="BU214" s="61"/>
      <c r="BV214" s="61"/>
      <c r="BW214" s="61"/>
      <c r="BX214" s="61"/>
      <c r="BY214" s="71"/>
      <c r="BZ214" s="71"/>
      <c r="CA214" s="71"/>
      <c r="CB214" s="71"/>
      <c r="CC214" s="71"/>
      <c r="CD214" s="71"/>
      <c r="CE214" s="71"/>
      <c r="CF214" s="81"/>
      <c r="CG214" s="81"/>
      <c r="CH214" s="81"/>
      <c r="CI214" s="67"/>
      <c r="CJ214" s="67"/>
      <c r="CK214" s="67"/>
    </row>
    <row r="215" spans="1:89" s="9" customFormat="1" ht="20.25" customHeight="1" x14ac:dyDescent="0.2">
      <c r="A215" s="7" t="s">
        <v>356</v>
      </c>
      <c r="B215" s="10" t="s">
        <v>394</v>
      </c>
      <c r="C215" s="7" t="s">
        <v>674</v>
      </c>
      <c r="D215" s="7" t="s">
        <v>468</v>
      </c>
      <c r="E215" s="7" t="s">
        <v>70</v>
      </c>
      <c r="F215" s="7" t="s">
        <v>455</v>
      </c>
      <c r="G215" s="7" t="s">
        <v>1386</v>
      </c>
      <c r="H215" s="7" t="s">
        <v>1289</v>
      </c>
      <c r="I215" s="7" t="s">
        <v>1290</v>
      </c>
      <c r="J215" s="7" t="s">
        <v>1377</v>
      </c>
      <c r="K215" s="7" t="s">
        <v>1372</v>
      </c>
      <c r="L215" s="7" t="s">
        <v>394</v>
      </c>
      <c r="M215" s="24"/>
      <c r="N215" s="24">
        <v>12</v>
      </c>
      <c r="O215" s="24"/>
      <c r="P215" s="24"/>
      <c r="Q215" s="30">
        <v>164</v>
      </c>
      <c r="R215" s="30"/>
      <c r="S215" s="30"/>
      <c r="T215" s="30"/>
      <c r="U215" s="85"/>
      <c r="V215" s="85"/>
      <c r="W215" s="85"/>
      <c r="X215" s="85"/>
      <c r="Y215" s="35"/>
      <c r="Z215" s="35"/>
      <c r="AA215" s="35"/>
      <c r="AB215" s="35"/>
      <c r="AC215" s="38"/>
      <c r="AD215" s="38">
        <v>149</v>
      </c>
      <c r="AE215" s="38"/>
      <c r="AF215" s="38"/>
      <c r="AG215" s="22"/>
      <c r="AH215" s="22"/>
      <c r="AI215" s="22"/>
      <c r="AJ215" s="22"/>
      <c r="AK215" s="43"/>
      <c r="AL215" s="43"/>
      <c r="AM215" s="43"/>
      <c r="AN215" s="43"/>
      <c r="AO215" s="44"/>
      <c r="AP215" s="44"/>
      <c r="AQ215" s="44"/>
      <c r="AR215" s="44"/>
      <c r="AS215" s="46"/>
      <c r="AT215" s="46"/>
      <c r="AU215" s="46"/>
      <c r="AV215" s="46"/>
      <c r="AW215" s="50"/>
      <c r="AX215" s="50"/>
      <c r="AY215" s="50"/>
      <c r="AZ215" s="50"/>
      <c r="BA215" s="54"/>
      <c r="BB215" s="54"/>
      <c r="BC215" s="54"/>
      <c r="BD215" s="64"/>
      <c r="BE215" s="64"/>
      <c r="BF215" s="64"/>
      <c r="BG215" s="57"/>
      <c r="BH215" s="57"/>
      <c r="BI215" s="57"/>
      <c r="BJ215" s="57"/>
      <c r="BK215" s="57"/>
      <c r="BL215" s="57"/>
      <c r="BM215" s="57"/>
      <c r="BN215" s="75"/>
      <c r="BO215" s="75"/>
      <c r="BP215" s="75"/>
      <c r="BQ215" s="75"/>
      <c r="BR215" s="78"/>
      <c r="BS215" s="78"/>
      <c r="BT215" s="78"/>
      <c r="BU215" s="61"/>
      <c r="BV215" s="61"/>
      <c r="BW215" s="61"/>
      <c r="BX215" s="61"/>
      <c r="BY215" s="71"/>
      <c r="BZ215" s="71"/>
      <c r="CA215" s="71"/>
      <c r="CB215" s="71"/>
      <c r="CC215" s="71"/>
      <c r="CD215" s="71"/>
      <c r="CE215" s="71"/>
      <c r="CF215" s="81"/>
      <c r="CG215" s="81"/>
      <c r="CH215" s="81"/>
      <c r="CI215" s="67"/>
      <c r="CJ215" s="67"/>
      <c r="CK215" s="67"/>
    </row>
    <row r="216" spans="1:89" s="9" customFormat="1" ht="20.25" customHeight="1" x14ac:dyDescent="0.2">
      <c r="A216" s="7" t="s">
        <v>609</v>
      </c>
      <c r="B216" s="10" t="s">
        <v>302</v>
      </c>
      <c r="C216" s="7" t="s">
        <v>674</v>
      </c>
      <c r="D216" s="7" t="s">
        <v>324</v>
      </c>
      <c r="E216" s="7" t="s">
        <v>70</v>
      </c>
      <c r="F216" s="7" t="s">
        <v>598</v>
      </c>
      <c r="G216" s="7" t="s">
        <v>873</v>
      </c>
      <c r="H216" s="7" t="s">
        <v>1215</v>
      </c>
      <c r="I216" s="7" t="s">
        <v>1216</v>
      </c>
      <c r="J216" s="7" t="s">
        <v>1377</v>
      </c>
      <c r="K216" s="7" t="s">
        <v>1372</v>
      </c>
      <c r="L216" s="7" t="s">
        <v>302</v>
      </c>
      <c r="M216" s="24"/>
      <c r="N216" s="24">
        <v>8</v>
      </c>
      <c r="O216" s="24"/>
      <c r="P216" s="24"/>
      <c r="Q216" s="30">
        <v>202</v>
      </c>
      <c r="R216" s="30"/>
      <c r="S216" s="30"/>
      <c r="T216" s="30"/>
      <c r="U216" s="85"/>
      <c r="V216" s="85"/>
      <c r="W216" s="85"/>
      <c r="X216" s="85"/>
      <c r="Y216" s="35"/>
      <c r="Z216" s="35"/>
      <c r="AA216" s="35"/>
      <c r="AB216" s="35"/>
      <c r="AC216" s="38"/>
      <c r="AD216" s="38">
        <v>62</v>
      </c>
      <c r="AE216" s="38"/>
      <c r="AF216" s="38"/>
      <c r="AG216" s="22"/>
      <c r="AH216" s="22"/>
      <c r="AI216" s="22"/>
      <c r="AJ216" s="22"/>
      <c r="AK216" s="43"/>
      <c r="AL216" s="43"/>
      <c r="AM216" s="43"/>
      <c r="AN216" s="43"/>
      <c r="AO216" s="44"/>
      <c r="AP216" s="44"/>
      <c r="AQ216" s="44"/>
      <c r="AR216" s="44"/>
      <c r="AS216" s="46"/>
      <c r="AT216" s="46"/>
      <c r="AU216" s="46"/>
      <c r="AV216" s="46"/>
      <c r="AW216" s="50"/>
      <c r="AX216" s="50"/>
      <c r="AY216" s="50"/>
      <c r="AZ216" s="50"/>
      <c r="BA216" s="54"/>
      <c r="BB216" s="54"/>
      <c r="BC216" s="54"/>
      <c r="BD216" s="64"/>
      <c r="BE216" s="64"/>
      <c r="BF216" s="64"/>
      <c r="BG216" s="57"/>
      <c r="BH216" s="57"/>
      <c r="BI216" s="57"/>
      <c r="BJ216" s="57"/>
      <c r="BK216" s="57"/>
      <c r="BL216" s="57"/>
      <c r="BM216" s="57"/>
      <c r="BN216" s="75"/>
      <c r="BO216" s="75"/>
      <c r="BP216" s="75"/>
      <c r="BQ216" s="75"/>
      <c r="BR216" s="78"/>
      <c r="BS216" s="78"/>
      <c r="BT216" s="78"/>
      <c r="BU216" s="61"/>
      <c r="BV216" s="61"/>
      <c r="BW216" s="61"/>
      <c r="BX216" s="61"/>
      <c r="BY216" s="71"/>
      <c r="BZ216" s="71"/>
      <c r="CA216" s="71"/>
      <c r="CB216" s="71"/>
      <c r="CC216" s="71"/>
      <c r="CD216" s="71"/>
      <c r="CE216" s="71"/>
      <c r="CF216" s="81"/>
      <c r="CG216" s="81"/>
      <c r="CH216" s="81"/>
      <c r="CI216" s="67"/>
      <c r="CJ216" s="67"/>
      <c r="CK216" s="67"/>
    </row>
    <row r="217" spans="1:89" s="9" customFormat="1" ht="20.25" customHeight="1" x14ac:dyDescent="0.2">
      <c r="A217" s="7" t="s">
        <v>149</v>
      </c>
      <c r="B217" s="10" t="s">
        <v>590</v>
      </c>
      <c r="C217" s="7" t="s">
        <v>674</v>
      </c>
      <c r="D217" s="7" t="s">
        <v>257</v>
      </c>
      <c r="E217" s="7" t="s">
        <v>70</v>
      </c>
      <c r="F217" s="7" t="s">
        <v>220</v>
      </c>
      <c r="G217" s="7" t="s">
        <v>874</v>
      </c>
      <c r="H217" s="7" t="s">
        <v>1291</v>
      </c>
      <c r="I217" s="7" t="s">
        <v>1292</v>
      </c>
      <c r="J217" s="7" t="s">
        <v>1377</v>
      </c>
      <c r="K217" s="7" t="s">
        <v>1372</v>
      </c>
      <c r="L217" s="7" t="s">
        <v>185</v>
      </c>
      <c r="M217" s="24"/>
      <c r="N217" s="24">
        <v>22</v>
      </c>
      <c r="O217" s="24"/>
      <c r="P217" s="24"/>
      <c r="Q217" s="30">
        <v>487</v>
      </c>
      <c r="R217" s="30"/>
      <c r="S217" s="30"/>
      <c r="T217" s="30"/>
      <c r="U217" s="85"/>
      <c r="V217" s="85"/>
      <c r="W217" s="85"/>
      <c r="X217" s="85"/>
      <c r="Y217" s="35"/>
      <c r="Z217" s="35"/>
      <c r="AA217" s="35"/>
      <c r="AB217" s="35"/>
      <c r="AC217" s="38"/>
      <c r="AD217" s="38">
        <v>158</v>
      </c>
      <c r="AE217" s="38"/>
      <c r="AF217" s="38"/>
      <c r="AG217" s="22"/>
      <c r="AH217" s="22"/>
      <c r="AI217" s="22"/>
      <c r="AJ217" s="22"/>
      <c r="AK217" s="43"/>
      <c r="AL217" s="43"/>
      <c r="AM217" s="43"/>
      <c r="AN217" s="43"/>
      <c r="AO217" s="44"/>
      <c r="AP217" s="44"/>
      <c r="AQ217" s="44"/>
      <c r="AR217" s="44"/>
      <c r="AS217" s="46"/>
      <c r="AT217" s="46"/>
      <c r="AU217" s="46"/>
      <c r="AV217" s="46"/>
      <c r="AW217" s="50"/>
      <c r="AX217" s="50"/>
      <c r="AY217" s="50"/>
      <c r="AZ217" s="50"/>
      <c r="BA217" s="54"/>
      <c r="BB217" s="54"/>
      <c r="BC217" s="54"/>
      <c r="BD217" s="64"/>
      <c r="BE217" s="64"/>
      <c r="BF217" s="64"/>
      <c r="BG217" s="57"/>
      <c r="BH217" s="57"/>
      <c r="BI217" s="57"/>
      <c r="BJ217" s="57"/>
      <c r="BK217" s="57"/>
      <c r="BL217" s="57"/>
      <c r="BM217" s="57"/>
      <c r="BN217" s="75"/>
      <c r="BO217" s="75"/>
      <c r="BP217" s="75"/>
      <c r="BQ217" s="75"/>
      <c r="BR217" s="78"/>
      <c r="BS217" s="78"/>
      <c r="BT217" s="78"/>
      <c r="BU217" s="61"/>
      <c r="BV217" s="61"/>
      <c r="BW217" s="61"/>
      <c r="BX217" s="61"/>
      <c r="BY217" s="71"/>
      <c r="BZ217" s="71"/>
      <c r="CA217" s="71"/>
      <c r="CB217" s="71"/>
      <c r="CC217" s="71"/>
      <c r="CD217" s="71"/>
      <c r="CE217" s="71"/>
      <c r="CF217" s="81"/>
      <c r="CG217" s="81"/>
      <c r="CH217" s="81"/>
      <c r="CI217" s="67"/>
      <c r="CJ217" s="67"/>
      <c r="CK217" s="67"/>
    </row>
    <row r="218" spans="1:89" s="9" customFormat="1" ht="20.25" customHeight="1" x14ac:dyDescent="0.2">
      <c r="A218" s="7" t="s">
        <v>11</v>
      </c>
      <c r="B218" s="10" t="s">
        <v>577</v>
      </c>
      <c r="C218" s="7" t="s">
        <v>673</v>
      </c>
      <c r="D218" s="7" t="s">
        <v>46</v>
      </c>
      <c r="E218" s="7" t="s">
        <v>284</v>
      </c>
      <c r="F218" s="7" t="s">
        <v>47</v>
      </c>
      <c r="G218" s="7" t="s">
        <v>875</v>
      </c>
      <c r="H218" s="7" t="s">
        <v>1293</v>
      </c>
      <c r="I218" s="7" t="s">
        <v>1294</v>
      </c>
      <c r="J218" s="7" t="s">
        <v>1377</v>
      </c>
      <c r="K218" s="7" t="s">
        <v>1372</v>
      </c>
      <c r="L218" s="7" t="s">
        <v>48</v>
      </c>
      <c r="M218" s="24">
        <v>78</v>
      </c>
      <c r="N218" s="24">
        <v>387</v>
      </c>
      <c r="O218" s="24"/>
      <c r="P218" s="24"/>
      <c r="Q218" s="30">
        <v>855</v>
      </c>
      <c r="R218" s="30">
        <v>70</v>
      </c>
      <c r="S218" s="30"/>
      <c r="T218" s="30">
        <v>22</v>
      </c>
      <c r="U218" s="85"/>
      <c r="V218" s="85"/>
      <c r="W218" s="85"/>
      <c r="X218" s="85"/>
      <c r="Y218" s="35"/>
      <c r="Z218" s="35"/>
      <c r="AA218" s="35"/>
      <c r="AB218" s="35"/>
      <c r="AC218" s="38"/>
      <c r="AD218" s="38">
        <v>263</v>
      </c>
      <c r="AE218" s="38">
        <v>45</v>
      </c>
      <c r="AF218" s="38"/>
      <c r="AG218" s="22"/>
      <c r="AH218" s="22"/>
      <c r="AI218" s="22"/>
      <c r="AJ218" s="22"/>
      <c r="AK218" s="43"/>
      <c r="AL218" s="43"/>
      <c r="AM218" s="43"/>
      <c r="AN218" s="43"/>
      <c r="AO218" s="44"/>
      <c r="AP218" s="44"/>
      <c r="AQ218" s="44"/>
      <c r="AR218" s="44"/>
      <c r="AS218" s="46"/>
      <c r="AT218" s="46"/>
      <c r="AU218" s="46"/>
      <c r="AV218" s="46"/>
      <c r="AW218" s="50"/>
      <c r="AX218" s="50"/>
      <c r="AY218" s="50"/>
      <c r="AZ218" s="50"/>
      <c r="BA218" s="54"/>
      <c r="BB218" s="54"/>
      <c r="BC218" s="54"/>
      <c r="BD218" s="64"/>
      <c r="BE218" s="64"/>
      <c r="BF218" s="64"/>
      <c r="BG218" s="57"/>
      <c r="BH218" s="57"/>
      <c r="BI218" s="57"/>
      <c r="BJ218" s="57"/>
      <c r="BK218" s="57"/>
      <c r="BL218" s="57"/>
      <c r="BM218" s="57"/>
      <c r="BN218" s="75"/>
      <c r="BO218" s="75"/>
      <c r="BP218" s="75"/>
      <c r="BQ218" s="75"/>
      <c r="BR218" s="78"/>
      <c r="BS218" s="78"/>
      <c r="BT218" s="78"/>
      <c r="BU218" s="61"/>
      <c r="BV218" s="61"/>
      <c r="BW218" s="61"/>
      <c r="BX218" s="61"/>
      <c r="BY218" s="71"/>
      <c r="BZ218" s="71"/>
      <c r="CA218" s="71"/>
      <c r="CB218" s="71"/>
      <c r="CC218" s="71"/>
      <c r="CD218" s="71"/>
      <c r="CE218" s="71"/>
      <c r="CF218" s="81"/>
      <c r="CG218" s="81"/>
      <c r="CH218" s="81"/>
      <c r="CI218" s="67"/>
      <c r="CJ218" s="67"/>
      <c r="CK218" s="67"/>
    </row>
    <row r="219" spans="1:89" s="9" customFormat="1" ht="20.25" customHeight="1" x14ac:dyDescent="0.2">
      <c r="A219" s="7" t="s">
        <v>11</v>
      </c>
      <c r="B219" s="10" t="s">
        <v>587</v>
      </c>
      <c r="C219" s="7" t="s">
        <v>673</v>
      </c>
      <c r="D219" s="7" t="s">
        <v>49</v>
      </c>
      <c r="E219" s="7" t="s">
        <v>284</v>
      </c>
      <c r="F219" s="7" t="s">
        <v>50</v>
      </c>
      <c r="G219" s="7" t="s">
        <v>876</v>
      </c>
      <c r="H219" s="7" t="s">
        <v>1295</v>
      </c>
      <c r="I219" s="7" t="s">
        <v>1296</v>
      </c>
      <c r="J219" s="7" t="s">
        <v>1377</v>
      </c>
      <c r="K219" s="7" t="s">
        <v>1372</v>
      </c>
      <c r="L219" s="7" t="s">
        <v>51</v>
      </c>
      <c r="M219" s="24"/>
      <c r="N219" s="24">
        <v>184</v>
      </c>
      <c r="O219" s="24"/>
      <c r="P219" s="24"/>
      <c r="Q219" s="30">
        <v>533</v>
      </c>
      <c r="R219" s="30"/>
      <c r="S219" s="30"/>
      <c r="T219" s="30"/>
      <c r="U219" s="85"/>
      <c r="V219" s="85"/>
      <c r="W219" s="85"/>
      <c r="X219" s="85"/>
      <c r="Y219" s="35"/>
      <c r="Z219" s="35"/>
      <c r="AA219" s="35"/>
      <c r="AB219" s="35"/>
      <c r="AC219" s="38"/>
      <c r="AD219" s="38">
        <v>169</v>
      </c>
      <c r="AE219" s="38">
        <v>13</v>
      </c>
      <c r="AF219" s="38"/>
      <c r="AG219" s="22"/>
      <c r="AH219" s="22">
        <v>39</v>
      </c>
      <c r="AI219" s="22">
        <v>19</v>
      </c>
      <c r="AJ219" s="22"/>
      <c r="AK219" s="43"/>
      <c r="AL219" s="43"/>
      <c r="AM219" s="43"/>
      <c r="AN219" s="43"/>
      <c r="AO219" s="44"/>
      <c r="AP219" s="44"/>
      <c r="AQ219" s="44"/>
      <c r="AR219" s="44"/>
      <c r="AS219" s="46"/>
      <c r="AT219" s="46"/>
      <c r="AU219" s="46"/>
      <c r="AV219" s="46"/>
      <c r="AW219" s="50"/>
      <c r="AX219" s="50"/>
      <c r="AY219" s="50"/>
      <c r="AZ219" s="50"/>
      <c r="BA219" s="54"/>
      <c r="BB219" s="54"/>
      <c r="BC219" s="54"/>
      <c r="BD219" s="64"/>
      <c r="BE219" s="64">
        <v>3</v>
      </c>
      <c r="BF219" s="64">
        <v>2</v>
      </c>
      <c r="BG219" s="57"/>
      <c r="BH219" s="57">
        <v>3</v>
      </c>
      <c r="BI219" s="57">
        <v>1</v>
      </c>
      <c r="BJ219" s="57">
        <v>1</v>
      </c>
      <c r="BK219" s="57"/>
      <c r="BL219" s="57"/>
      <c r="BM219" s="57"/>
      <c r="BN219" s="75"/>
      <c r="BO219" s="75"/>
      <c r="BP219" s="75"/>
      <c r="BQ219" s="75"/>
      <c r="BR219" s="78">
        <v>2</v>
      </c>
      <c r="BS219" s="78">
        <v>2</v>
      </c>
      <c r="BT219" s="78">
        <v>3</v>
      </c>
      <c r="BU219" s="61"/>
      <c r="BV219" s="61"/>
      <c r="BW219" s="61"/>
      <c r="BX219" s="61"/>
      <c r="BY219" s="71"/>
      <c r="BZ219" s="71"/>
      <c r="CA219" s="71"/>
      <c r="CB219" s="71"/>
      <c r="CC219" s="71"/>
      <c r="CD219" s="71"/>
      <c r="CE219" s="71"/>
      <c r="CF219" s="81"/>
      <c r="CG219" s="81"/>
      <c r="CH219" s="81"/>
      <c r="CI219" s="67"/>
      <c r="CJ219" s="67"/>
      <c r="CK219" s="67"/>
    </row>
    <row r="220" spans="1:89" s="9" customFormat="1" ht="20.25" customHeight="1" x14ac:dyDescent="0.2">
      <c r="A220" s="7" t="s">
        <v>149</v>
      </c>
      <c r="B220" s="10" t="s">
        <v>590</v>
      </c>
      <c r="C220" s="7" t="s">
        <v>673</v>
      </c>
      <c r="D220" s="7" t="s">
        <v>150</v>
      </c>
      <c r="E220" s="7" t="s">
        <v>284</v>
      </c>
      <c r="F220" s="7" t="s">
        <v>151</v>
      </c>
      <c r="G220" s="7" t="s">
        <v>877</v>
      </c>
      <c r="H220" s="7" t="s">
        <v>1027</v>
      </c>
      <c r="I220" s="7" t="s">
        <v>1028</v>
      </c>
      <c r="J220" s="7" t="s">
        <v>1377</v>
      </c>
      <c r="K220" s="7" t="s">
        <v>1372</v>
      </c>
      <c r="L220" s="7" t="s">
        <v>152</v>
      </c>
      <c r="M220" s="24"/>
      <c r="N220" s="24">
        <v>148</v>
      </c>
      <c r="O220" s="24"/>
      <c r="P220" s="24"/>
      <c r="Q220" s="30">
        <v>542</v>
      </c>
      <c r="R220" s="30"/>
      <c r="S220" s="30"/>
      <c r="T220" s="30">
        <v>21</v>
      </c>
      <c r="U220" s="85"/>
      <c r="V220" s="85"/>
      <c r="W220" s="85"/>
      <c r="X220" s="85"/>
      <c r="Y220" s="35"/>
      <c r="Z220" s="35"/>
      <c r="AA220" s="35"/>
      <c r="AB220" s="35"/>
      <c r="AC220" s="38"/>
      <c r="AD220" s="38">
        <v>331</v>
      </c>
      <c r="AE220" s="38"/>
      <c r="AF220" s="38"/>
      <c r="AG220" s="22"/>
      <c r="AH220" s="22"/>
      <c r="AI220" s="22"/>
      <c r="AJ220" s="22"/>
      <c r="AK220" s="43"/>
      <c r="AL220" s="43"/>
      <c r="AM220" s="43"/>
      <c r="AN220" s="43"/>
      <c r="AO220" s="44"/>
      <c r="AP220" s="44"/>
      <c r="AQ220" s="44"/>
      <c r="AR220" s="44"/>
      <c r="AS220" s="46"/>
      <c r="AT220" s="46"/>
      <c r="AU220" s="46"/>
      <c r="AV220" s="46"/>
      <c r="AW220" s="50"/>
      <c r="AX220" s="50"/>
      <c r="AY220" s="50"/>
      <c r="AZ220" s="50"/>
      <c r="BA220" s="54"/>
      <c r="BB220" s="54"/>
      <c r="BC220" s="54"/>
      <c r="BD220" s="64"/>
      <c r="BE220" s="64"/>
      <c r="BF220" s="64"/>
      <c r="BG220" s="57"/>
      <c r="BH220" s="57"/>
      <c r="BI220" s="57"/>
      <c r="BJ220" s="57"/>
      <c r="BK220" s="57"/>
      <c r="BL220" s="57"/>
      <c r="BM220" s="57"/>
      <c r="BN220" s="75"/>
      <c r="BO220" s="75"/>
      <c r="BP220" s="75"/>
      <c r="BQ220" s="75"/>
      <c r="BR220" s="78"/>
      <c r="BS220" s="78"/>
      <c r="BT220" s="78"/>
      <c r="BU220" s="61"/>
      <c r="BV220" s="61"/>
      <c r="BW220" s="61"/>
      <c r="BX220" s="61"/>
      <c r="BY220" s="71"/>
      <c r="BZ220" s="71"/>
      <c r="CA220" s="71"/>
      <c r="CB220" s="71"/>
      <c r="CC220" s="71"/>
      <c r="CD220" s="71"/>
      <c r="CE220" s="71"/>
      <c r="CF220" s="81"/>
      <c r="CG220" s="81"/>
      <c r="CH220" s="81"/>
      <c r="CI220" s="67"/>
      <c r="CJ220" s="67"/>
      <c r="CK220" s="67"/>
    </row>
    <row r="221" spans="1:89" s="9" customFormat="1" ht="20.25" customHeight="1" x14ac:dyDescent="0.2">
      <c r="A221" s="7" t="s">
        <v>149</v>
      </c>
      <c r="B221" s="10" t="s">
        <v>590</v>
      </c>
      <c r="C221" s="7" t="s">
        <v>673</v>
      </c>
      <c r="D221" s="7" t="s">
        <v>186</v>
      </c>
      <c r="E221" s="7" t="s">
        <v>284</v>
      </c>
      <c r="F221" s="7" t="s">
        <v>187</v>
      </c>
      <c r="G221" s="7" t="s">
        <v>878</v>
      </c>
      <c r="H221" s="7" t="s">
        <v>1297</v>
      </c>
      <c r="I221" s="7" t="s">
        <v>1298</v>
      </c>
      <c r="J221" s="7" t="s">
        <v>1377</v>
      </c>
      <c r="K221" s="7" t="s">
        <v>1372</v>
      </c>
      <c r="L221" s="7" t="s">
        <v>185</v>
      </c>
      <c r="M221" s="24">
        <v>105</v>
      </c>
      <c r="N221" s="24">
        <v>229</v>
      </c>
      <c r="O221" s="24"/>
      <c r="P221" s="24"/>
      <c r="Q221" s="30">
        <v>1453</v>
      </c>
      <c r="R221" s="30">
        <v>105</v>
      </c>
      <c r="S221" s="30"/>
      <c r="T221" s="30">
        <v>41</v>
      </c>
      <c r="U221" s="85"/>
      <c r="V221" s="85">
        <v>28</v>
      </c>
      <c r="W221" s="85">
        <v>31</v>
      </c>
      <c r="X221" s="85"/>
      <c r="Y221" s="35"/>
      <c r="Z221" s="35"/>
      <c r="AA221" s="35">
        <v>53</v>
      </c>
      <c r="AB221" s="35"/>
      <c r="AC221" s="38"/>
      <c r="AD221" s="38">
        <v>981</v>
      </c>
      <c r="AE221" s="38"/>
      <c r="AF221" s="38"/>
      <c r="AG221" s="22"/>
      <c r="AH221" s="22"/>
      <c r="AI221" s="22"/>
      <c r="AJ221" s="22"/>
      <c r="AK221" s="43"/>
      <c r="AL221" s="43"/>
      <c r="AM221" s="43"/>
      <c r="AN221" s="43"/>
      <c r="AO221" s="44"/>
      <c r="AP221" s="44">
        <v>26</v>
      </c>
      <c r="AQ221" s="44"/>
      <c r="AR221" s="44"/>
      <c r="AS221" s="46"/>
      <c r="AT221" s="46"/>
      <c r="AU221" s="46"/>
      <c r="AV221" s="46"/>
      <c r="AW221" s="50"/>
      <c r="AX221" s="50">
        <v>26</v>
      </c>
      <c r="AY221" s="50"/>
      <c r="AZ221" s="50"/>
      <c r="BA221" s="54"/>
      <c r="BB221" s="54"/>
      <c r="BC221" s="54"/>
      <c r="BD221" s="64"/>
      <c r="BE221" s="64"/>
      <c r="BF221" s="64"/>
      <c r="BG221" s="57"/>
      <c r="BH221" s="57">
        <v>24</v>
      </c>
      <c r="BI221" s="57">
        <v>21</v>
      </c>
      <c r="BJ221" s="57">
        <v>20</v>
      </c>
      <c r="BK221" s="57"/>
      <c r="BL221" s="57"/>
      <c r="BM221" s="57"/>
      <c r="BN221" s="75"/>
      <c r="BO221" s="75">
        <v>18</v>
      </c>
      <c r="BP221" s="75">
        <v>11</v>
      </c>
      <c r="BQ221" s="75"/>
      <c r="BR221" s="78"/>
      <c r="BS221" s="78"/>
      <c r="BT221" s="78"/>
      <c r="BU221" s="61"/>
      <c r="BV221" s="61"/>
      <c r="BW221" s="61"/>
      <c r="BX221" s="61"/>
      <c r="BY221" s="71"/>
      <c r="BZ221" s="71"/>
      <c r="CA221" s="71"/>
      <c r="CB221" s="71"/>
      <c r="CC221" s="71"/>
      <c r="CD221" s="71"/>
      <c r="CE221" s="71"/>
      <c r="CF221" s="81"/>
      <c r="CG221" s="81"/>
      <c r="CH221" s="81"/>
      <c r="CI221" s="67"/>
      <c r="CJ221" s="67"/>
      <c r="CK221" s="67"/>
    </row>
    <row r="222" spans="1:89" s="9" customFormat="1" ht="20.25" customHeight="1" x14ac:dyDescent="0.2">
      <c r="A222" s="7" t="s">
        <v>149</v>
      </c>
      <c r="B222" s="10" t="s">
        <v>590</v>
      </c>
      <c r="C222" s="7" t="s">
        <v>673</v>
      </c>
      <c r="D222" s="7" t="s">
        <v>188</v>
      </c>
      <c r="E222" s="7" t="s">
        <v>284</v>
      </c>
      <c r="F222" s="7" t="s">
        <v>189</v>
      </c>
      <c r="G222" s="7" t="s">
        <v>879</v>
      </c>
      <c r="H222" s="7" t="s">
        <v>1299</v>
      </c>
      <c r="I222" s="7" t="s">
        <v>1300</v>
      </c>
      <c r="J222" s="7" t="s">
        <v>1377</v>
      </c>
      <c r="K222" s="7" t="s">
        <v>1372</v>
      </c>
      <c r="L222" s="7" t="s">
        <v>185</v>
      </c>
      <c r="M222" s="24">
        <v>46</v>
      </c>
      <c r="N222" s="24">
        <v>163</v>
      </c>
      <c r="O222" s="24"/>
      <c r="P222" s="24"/>
      <c r="Q222" s="30">
        <v>998</v>
      </c>
      <c r="R222" s="30">
        <v>43</v>
      </c>
      <c r="S222" s="30"/>
      <c r="T222" s="30"/>
      <c r="U222" s="85"/>
      <c r="V222" s="85"/>
      <c r="W222" s="85"/>
      <c r="X222" s="85"/>
      <c r="Y222" s="35"/>
      <c r="Z222" s="35"/>
      <c r="AA222" s="35"/>
      <c r="AB222" s="35"/>
      <c r="AC222" s="38"/>
      <c r="AD222" s="38">
        <v>394</v>
      </c>
      <c r="AE222" s="38"/>
      <c r="AF222" s="38"/>
      <c r="AG222" s="22"/>
      <c r="AH222" s="22">
        <v>27</v>
      </c>
      <c r="AI222" s="22"/>
      <c r="AJ222" s="22"/>
      <c r="AK222" s="43"/>
      <c r="AL222" s="43"/>
      <c r="AM222" s="43"/>
      <c r="AN222" s="43"/>
      <c r="AO222" s="44"/>
      <c r="AP222" s="44"/>
      <c r="AQ222" s="44"/>
      <c r="AR222" s="44"/>
      <c r="AS222" s="46"/>
      <c r="AT222" s="46"/>
      <c r="AU222" s="46"/>
      <c r="AV222" s="46"/>
      <c r="AW222" s="50"/>
      <c r="AX222" s="50">
        <v>6</v>
      </c>
      <c r="AY222" s="50"/>
      <c r="AZ222" s="50"/>
      <c r="BA222" s="54"/>
      <c r="BB222" s="54"/>
      <c r="BC222" s="54"/>
      <c r="BD222" s="64"/>
      <c r="BE222" s="64"/>
      <c r="BF222" s="64"/>
      <c r="BG222" s="57"/>
      <c r="BH222" s="57">
        <v>32</v>
      </c>
      <c r="BI222" s="57">
        <v>24</v>
      </c>
      <c r="BJ222" s="57">
        <v>17</v>
      </c>
      <c r="BK222" s="57"/>
      <c r="BL222" s="57"/>
      <c r="BM222" s="57"/>
      <c r="BN222" s="75"/>
      <c r="BO222" s="75"/>
      <c r="BP222" s="75"/>
      <c r="BQ222" s="75"/>
      <c r="BR222" s="78"/>
      <c r="BS222" s="78"/>
      <c r="BT222" s="78"/>
      <c r="BU222" s="61"/>
      <c r="BV222" s="61"/>
      <c r="BW222" s="61"/>
      <c r="BX222" s="61"/>
      <c r="BY222" s="71"/>
      <c r="BZ222" s="71"/>
      <c r="CA222" s="71"/>
      <c r="CB222" s="71"/>
      <c r="CC222" s="71"/>
      <c r="CD222" s="71"/>
      <c r="CE222" s="71"/>
      <c r="CF222" s="81"/>
      <c r="CG222" s="81"/>
      <c r="CH222" s="81"/>
      <c r="CI222" s="67"/>
      <c r="CJ222" s="67"/>
      <c r="CK222" s="67"/>
    </row>
    <row r="223" spans="1:89" s="9" customFormat="1" ht="20.25" customHeight="1" x14ac:dyDescent="0.2">
      <c r="A223" s="7" t="s">
        <v>356</v>
      </c>
      <c r="B223" s="10" t="s">
        <v>592</v>
      </c>
      <c r="C223" s="7" t="s">
        <v>673</v>
      </c>
      <c r="D223" s="7" t="s">
        <v>366</v>
      </c>
      <c r="E223" s="7" t="s">
        <v>284</v>
      </c>
      <c r="F223" s="7" t="s">
        <v>367</v>
      </c>
      <c r="G223" s="7" t="s">
        <v>880</v>
      </c>
      <c r="H223" s="7" t="s">
        <v>1301</v>
      </c>
      <c r="I223" s="7" t="s">
        <v>1302</v>
      </c>
      <c r="J223" s="7" t="s">
        <v>1377</v>
      </c>
      <c r="K223" s="7" t="s">
        <v>1372</v>
      </c>
      <c r="L223" s="7" t="s">
        <v>365</v>
      </c>
      <c r="M223" s="24"/>
      <c r="N223" s="24">
        <v>167</v>
      </c>
      <c r="O223" s="24"/>
      <c r="P223" s="24"/>
      <c r="Q223" s="30">
        <v>1136</v>
      </c>
      <c r="R223" s="30"/>
      <c r="S223" s="30"/>
      <c r="T223" s="30"/>
      <c r="U223" s="85"/>
      <c r="V223" s="85"/>
      <c r="W223" s="85"/>
      <c r="X223" s="85"/>
      <c r="Y223" s="35"/>
      <c r="Z223" s="35"/>
      <c r="AA223" s="35"/>
      <c r="AB223" s="35"/>
      <c r="AC223" s="38"/>
      <c r="AD223" s="38">
        <v>445</v>
      </c>
      <c r="AE223" s="38"/>
      <c r="AF223" s="38"/>
      <c r="AG223" s="22"/>
      <c r="AH223" s="22">
        <v>44</v>
      </c>
      <c r="AI223" s="22"/>
      <c r="AJ223" s="22"/>
      <c r="AK223" s="43"/>
      <c r="AL223" s="43"/>
      <c r="AM223" s="43"/>
      <c r="AN223" s="43"/>
      <c r="AO223" s="44"/>
      <c r="AP223" s="44"/>
      <c r="AQ223" s="44"/>
      <c r="AR223" s="44"/>
      <c r="AS223" s="46"/>
      <c r="AT223" s="46"/>
      <c r="AU223" s="46"/>
      <c r="AV223" s="46"/>
      <c r="AW223" s="50"/>
      <c r="AX223" s="50"/>
      <c r="AY223" s="50"/>
      <c r="AZ223" s="50"/>
      <c r="BA223" s="54"/>
      <c r="BB223" s="54"/>
      <c r="BC223" s="54"/>
      <c r="BD223" s="64"/>
      <c r="BE223" s="64"/>
      <c r="BF223" s="64"/>
      <c r="BG223" s="57"/>
      <c r="BH223" s="57">
        <v>20</v>
      </c>
      <c r="BI223" s="57">
        <v>9</v>
      </c>
      <c r="BJ223" s="57">
        <v>11</v>
      </c>
      <c r="BK223" s="57"/>
      <c r="BL223" s="57"/>
      <c r="BM223" s="57"/>
      <c r="BN223" s="75"/>
      <c r="BO223" s="75"/>
      <c r="BP223" s="75"/>
      <c r="BQ223" s="75"/>
      <c r="BR223" s="78"/>
      <c r="BS223" s="78"/>
      <c r="BT223" s="78"/>
      <c r="BU223" s="61"/>
      <c r="BV223" s="61"/>
      <c r="BW223" s="61"/>
      <c r="BX223" s="61"/>
      <c r="BY223" s="71"/>
      <c r="BZ223" s="71"/>
      <c r="CA223" s="71"/>
      <c r="CB223" s="71"/>
      <c r="CC223" s="71"/>
      <c r="CD223" s="71"/>
      <c r="CE223" s="71"/>
      <c r="CF223" s="81"/>
      <c r="CG223" s="81"/>
      <c r="CH223" s="81"/>
      <c r="CI223" s="67"/>
      <c r="CJ223" s="67"/>
      <c r="CK223" s="67"/>
    </row>
    <row r="224" spans="1:89" s="9" customFormat="1" ht="20.25" customHeight="1" x14ac:dyDescent="0.2">
      <c r="A224" s="7" t="s">
        <v>356</v>
      </c>
      <c r="B224" s="10" t="s">
        <v>372</v>
      </c>
      <c r="C224" s="7" t="s">
        <v>673</v>
      </c>
      <c r="D224" s="7" t="s">
        <v>418</v>
      </c>
      <c r="E224" s="7" t="s">
        <v>284</v>
      </c>
      <c r="F224" s="7" t="s">
        <v>419</v>
      </c>
      <c r="G224" s="7" t="s">
        <v>881</v>
      </c>
      <c r="H224" s="7" t="s">
        <v>1303</v>
      </c>
      <c r="I224" s="7" t="s">
        <v>1304</v>
      </c>
      <c r="J224" s="7" t="s">
        <v>1377</v>
      </c>
      <c r="K224" s="7" t="s">
        <v>1372</v>
      </c>
      <c r="L224" s="7" t="s">
        <v>420</v>
      </c>
      <c r="M224" s="24">
        <v>16</v>
      </c>
      <c r="N224" s="24">
        <v>151</v>
      </c>
      <c r="O224" s="24"/>
      <c r="P224" s="24"/>
      <c r="Q224" s="30">
        <v>742</v>
      </c>
      <c r="R224" s="30">
        <v>15</v>
      </c>
      <c r="S224" s="30"/>
      <c r="T224" s="30">
        <v>46</v>
      </c>
      <c r="U224" s="85"/>
      <c r="V224" s="85"/>
      <c r="W224" s="85"/>
      <c r="X224" s="85"/>
      <c r="Y224" s="35"/>
      <c r="Z224" s="35"/>
      <c r="AA224" s="35"/>
      <c r="AB224" s="35"/>
      <c r="AC224" s="38"/>
      <c r="AD224" s="38">
        <v>385</v>
      </c>
      <c r="AE224" s="38"/>
      <c r="AF224" s="38">
        <v>11</v>
      </c>
      <c r="AG224" s="22"/>
      <c r="AH224" s="22"/>
      <c r="AI224" s="22"/>
      <c r="AJ224" s="22"/>
      <c r="AK224" s="43"/>
      <c r="AL224" s="43"/>
      <c r="AM224" s="43"/>
      <c r="AN224" s="43"/>
      <c r="AO224" s="44"/>
      <c r="AP224" s="44"/>
      <c r="AQ224" s="44"/>
      <c r="AR224" s="44"/>
      <c r="AS224" s="46"/>
      <c r="AT224" s="46"/>
      <c r="AU224" s="46"/>
      <c r="AV224" s="46"/>
      <c r="AW224" s="50"/>
      <c r="AX224" s="50"/>
      <c r="AY224" s="50"/>
      <c r="AZ224" s="50"/>
      <c r="BA224" s="54"/>
      <c r="BB224" s="54"/>
      <c r="BC224" s="54"/>
      <c r="BD224" s="64"/>
      <c r="BE224" s="64"/>
      <c r="BF224" s="64"/>
      <c r="BG224" s="57"/>
      <c r="BH224" s="57"/>
      <c r="BI224" s="57"/>
      <c r="BJ224" s="57"/>
      <c r="BK224" s="57"/>
      <c r="BL224" s="57"/>
      <c r="BM224" s="57"/>
      <c r="BN224" s="75"/>
      <c r="BO224" s="75"/>
      <c r="BP224" s="75"/>
      <c r="BQ224" s="75"/>
      <c r="BR224" s="78"/>
      <c r="BS224" s="78"/>
      <c r="BT224" s="78"/>
      <c r="BU224" s="61"/>
      <c r="BV224" s="61"/>
      <c r="BW224" s="61"/>
      <c r="BX224" s="61"/>
      <c r="BY224" s="71"/>
      <c r="BZ224" s="71"/>
      <c r="CA224" s="71"/>
      <c r="CB224" s="71"/>
      <c r="CC224" s="71"/>
      <c r="CD224" s="71"/>
      <c r="CE224" s="71"/>
      <c r="CF224" s="81"/>
      <c r="CG224" s="81"/>
      <c r="CH224" s="81"/>
      <c r="CI224" s="67"/>
      <c r="CJ224" s="67"/>
      <c r="CK224" s="67"/>
    </row>
    <row r="225" spans="1:89" s="9" customFormat="1" ht="20.25" customHeight="1" x14ac:dyDescent="0.2">
      <c r="A225" s="7" t="s">
        <v>356</v>
      </c>
      <c r="B225" s="10" t="s">
        <v>592</v>
      </c>
      <c r="C225" s="7" t="s">
        <v>673</v>
      </c>
      <c r="D225" s="7" t="s">
        <v>430</v>
      </c>
      <c r="E225" s="7" t="s">
        <v>284</v>
      </c>
      <c r="F225" s="7" t="s">
        <v>431</v>
      </c>
      <c r="G225" s="7" t="s">
        <v>882</v>
      </c>
      <c r="H225" s="7" t="s">
        <v>1305</v>
      </c>
      <c r="I225" s="7" t="s">
        <v>1306</v>
      </c>
      <c r="J225" s="7" t="s">
        <v>1377</v>
      </c>
      <c r="K225" s="7" t="s">
        <v>1372</v>
      </c>
      <c r="L225" s="7" t="s">
        <v>432</v>
      </c>
      <c r="M225" s="24">
        <v>3</v>
      </c>
      <c r="N225" s="24">
        <v>147</v>
      </c>
      <c r="O225" s="24"/>
      <c r="P225" s="24">
        <v>6</v>
      </c>
      <c r="Q225" s="30">
        <v>1153</v>
      </c>
      <c r="R225" s="30">
        <v>2</v>
      </c>
      <c r="S225" s="30"/>
      <c r="T225" s="30"/>
      <c r="U225" s="85"/>
      <c r="V225" s="85"/>
      <c r="W225" s="85"/>
      <c r="X225" s="85"/>
      <c r="Y225" s="35"/>
      <c r="Z225" s="35"/>
      <c r="AA225" s="35"/>
      <c r="AB225" s="35"/>
      <c r="AC225" s="38"/>
      <c r="AD225" s="38">
        <v>797</v>
      </c>
      <c r="AE225" s="38"/>
      <c r="AF225" s="38">
        <v>27</v>
      </c>
      <c r="AG225" s="22"/>
      <c r="AH225" s="22"/>
      <c r="AI225" s="22"/>
      <c r="AJ225" s="22"/>
      <c r="AK225" s="43"/>
      <c r="AL225" s="43"/>
      <c r="AM225" s="43"/>
      <c r="AN225" s="43"/>
      <c r="AO225" s="44"/>
      <c r="AP225" s="44"/>
      <c r="AQ225" s="44"/>
      <c r="AR225" s="44"/>
      <c r="AS225" s="46"/>
      <c r="AT225" s="46"/>
      <c r="AU225" s="46"/>
      <c r="AV225" s="46"/>
      <c r="AW225" s="50"/>
      <c r="AX225" s="50">
        <v>1</v>
      </c>
      <c r="AY225" s="50"/>
      <c r="AZ225" s="50"/>
      <c r="BA225" s="54"/>
      <c r="BB225" s="54"/>
      <c r="BC225" s="54"/>
      <c r="BD225" s="64"/>
      <c r="BE225" s="64"/>
      <c r="BF225" s="64"/>
      <c r="BG225" s="57"/>
      <c r="BH225" s="57">
        <v>31</v>
      </c>
      <c r="BI225" s="57">
        <v>22</v>
      </c>
      <c r="BJ225" s="57">
        <v>22</v>
      </c>
      <c r="BK225" s="57"/>
      <c r="BL225" s="57"/>
      <c r="BM225" s="57"/>
      <c r="BN225" s="75"/>
      <c r="BO225" s="75"/>
      <c r="BP225" s="75"/>
      <c r="BQ225" s="75"/>
      <c r="BR225" s="78"/>
      <c r="BS225" s="78"/>
      <c r="BT225" s="78"/>
      <c r="BU225" s="61"/>
      <c r="BV225" s="61"/>
      <c r="BW225" s="61"/>
      <c r="BX225" s="61"/>
      <c r="BY225" s="71"/>
      <c r="BZ225" s="71"/>
      <c r="CA225" s="71"/>
      <c r="CB225" s="71"/>
      <c r="CC225" s="71"/>
      <c r="CD225" s="71"/>
      <c r="CE225" s="71"/>
      <c r="CF225" s="81"/>
      <c r="CG225" s="81"/>
      <c r="CH225" s="81"/>
      <c r="CI225" s="67"/>
      <c r="CJ225" s="67"/>
      <c r="CK225" s="67"/>
    </row>
    <row r="226" spans="1:89" s="9" customFormat="1" ht="20.25" customHeight="1" x14ac:dyDescent="0.2">
      <c r="A226" s="7" t="s">
        <v>609</v>
      </c>
      <c r="B226" s="10" t="s">
        <v>578</v>
      </c>
      <c r="C226" s="7" t="s">
        <v>673</v>
      </c>
      <c r="D226" s="7" t="s">
        <v>287</v>
      </c>
      <c r="E226" s="7" t="s">
        <v>284</v>
      </c>
      <c r="F226" s="7" t="s">
        <v>288</v>
      </c>
      <c r="G226" s="7" t="s">
        <v>883</v>
      </c>
      <c r="H226" s="7" t="s">
        <v>1307</v>
      </c>
      <c r="I226" s="7" t="s">
        <v>1308</v>
      </c>
      <c r="J226" s="7" t="s">
        <v>1377</v>
      </c>
      <c r="K226" s="7" t="s">
        <v>1372</v>
      </c>
      <c r="L226" s="7" t="s">
        <v>289</v>
      </c>
      <c r="M226" s="24"/>
      <c r="N226" s="24">
        <v>422</v>
      </c>
      <c r="O226" s="24"/>
      <c r="P226" s="24"/>
      <c r="Q226" s="30">
        <v>893</v>
      </c>
      <c r="R226" s="30"/>
      <c r="S226" s="30"/>
      <c r="T226" s="30">
        <v>27</v>
      </c>
      <c r="U226" s="85"/>
      <c r="V226" s="85"/>
      <c r="W226" s="85"/>
      <c r="X226" s="85"/>
      <c r="Y226" s="35"/>
      <c r="Z226" s="35"/>
      <c r="AA226" s="35"/>
      <c r="AB226" s="35"/>
      <c r="AC226" s="38"/>
      <c r="AD226" s="38">
        <v>393</v>
      </c>
      <c r="AE226" s="38">
        <v>42</v>
      </c>
      <c r="AF226" s="38"/>
      <c r="AG226" s="22"/>
      <c r="AH226" s="22"/>
      <c r="AI226" s="22"/>
      <c r="AJ226" s="22"/>
      <c r="AK226" s="43"/>
      <c r="AL226" s="43"/>
      <c r="AM226" s="43"/>
      <c r="AN226" s="43"/>
      <c r="AO226" s="44"/>
      <c r="AP226" s="44"/>
      <c r="AQ226" s="44"/>
      <c r="AR226" s="44"/>
      <c r="AS226" s="46"/>
      <c r="AT226" s="46"/>
      <c r="AU226" s="46"/>
      <c r="AV226" s="46"/>
      <c r="AW226" s="50"/>
      <c r="AX226" s="50">
        <v>2</v>
      </c>
      <c r="AY226" s="50"/>
      <c r="AZ226" s="50"/>
      <c r="BA226" s="54"/>
      <c r="BB226" s="54"/>
      <c r="BC226" s="54"/>
      <c r="BD226" s="64">
        <v>13</v>
      </c>
      <c r="BE226" s="64">
        <v>15</v>
      </c>
      <c r="BF226" s="64">
        <v>13</v>
      </c>
      <c r="BG226" s="57"/>
      <c r="BH226" s="57">
        <v>69</v>
      </c>
      <c r="BI226" s="57">
        <v>51</v>
      </c>
      <c r="BJ226" s="57">
        <v>54</v>
      </c>
      <c r="BK226" s="57">
        <v>8</v>
      </c>
      <c r="BL226" s="57">
        <v>10</v>
      </c>
      <c r="BM226" s="57">
        <v>12</v>
      </c>
      <c r="BN226" s="75"/>
      <c r="BO226" s="75">
        <v>11</v>
      </c>
      <c r="BP226" s="75">
        <v>6</v>
      </c>
      <c r="BQ226" s="75">
        <v>15</v>
      </c>
      <c r="BR226" s="78"/>
      <c r="BS226" s="78"/>
      <c r="BT226" s="78"/>
      <c r="BU226" s="61"/>
      <c r="BV226" s="61"/>
      <c r="BW226" s="61"/>
      <c r="BX226" s="61"/>
      <c r="BY226" s="71"/>
      <c r="BZ226" s="71"/>
      <c r="CA226" s="71"/>
      <c r="CB226" s="71"/>
      <c r="CC226" s="71"/>
      <c r="CD226" s="71"/>
      <c r="CE226" s="71"/>
      <c r="CF226" s="81"/>
      <c r="CG226" s="81"/>
      <c r="CH226" s="81"/>
      <c r="CI226" s="67"/>
      <c r="CJ226" s="67"/>
      <c r="CK226" s="67"/>
    </row>
    <row r="227" spans="1:89" s="9" customFormat="1" ht="20.25" customHeight="1" x14ac:dyDescent="0.2">
      <c r="A227" s="7" t="s">
        <v>11</v>
      </c>
      <c r="B227" s="10" t="s">
        <v>576</v>
      </c>
      <c r="C227" s="7" t="s">
        <v>673</v>
      </c>
      <c r="D227" s="7" t="s">
        <v>19</v>
      </c>
      <c r="E227" s="7" t="s">
        <v>284</v>
      </c>
      <c r="F227" s="7" t="s">
        <v>20</v>
      </c>
      <c r="G227" s="7" t="s">
        <v>884</v>
      </c>
      <c r="H227" s="7" t="s">
        <v>1309</v>
      </c>
      <c r="I227" s="7" t="s">
        <v>1310</v>
      </c>
      <c r="J227" s="7" t="s">
        <v>1377</v>
      </c>
      <c r="K227" s="7" t="s">
        <v>1372</v>
      </c>
      <c r="L227" s="7" t="s">
        <v>15</v>
      </c>
      <c r="M227" s="24">
        <v>22</v>
      </c>
      <c r="N227" s="24">
        <v>372</v>
      </c>
      <c r="O227" s="24"/>
      <c r="P227" s="24"/>
      <c r="Q227" s="30">
        <v>612</v>
      </c>
      <c r="R227" s="30">
        <v>22</v>
      </c>
      <c r="S227" s="30"/>
      <c r="T227" s="30"/>
      <c r="U227" s="85"/>
      <c r="V227" s="85"/>
      <c r="W227" s="85"/>
      <c r="X227" s="85"/>
      <c r="Y227" s="35"/>
      <c r="Z227" s="35"/>
      <c r="AA227" s="35"/>
      <c r="AB227" s="35"/>
      <c r="AC227" s="38"/>
      <c r="AD227" s="38">
        <v>148</v>
      </c>
      <c r="AE227" s="38"/>
      <c r="AF227" s="38"/>
      <c r="AG227" s="22"/>
      <c r="AH227" s="22">
        <v>24</v>
      </c>
      <c r="AI227" s="22"/>
      <c r="AJ227" s="22"/>
      <c r="AK227" s="43"/>
      <c r="AL227" s="43"/>
      <c r="AM227" s="43"/>
      <c r="AN227" s="43"/>
      <c r="AO227" s="44"/>
      <c r="AP227" s="44"/>
      <c r="AQ227" s="44"/>
      <c r="AR227" s="44"/>
      <c r="AS227" s="46"/>
      <c r="AT227" s="46"/>
      <c r="AU227" s="46"/>
      <c r="AV227" s="46"/>
      <c r="AW227" s="50"/>
      <c r="AX227" s="50"/>
      <c r="AY227" s="50"/>
      <c r="AZ227" s="50"/>
      <c r="BA227" s="54"/>
      <c r="BB227" s="54"/>
      <c r="BC227" s="54"/>
      <c r="BD227" s="64"/>
      <c r="BE227" s="64"/>
      <c r="BF227" s="64"/>
      <c r="BG227" s="57"/>
      <c r="BH227" s="57">
        <v>19</v>
      </c>
      <c r="BI227" s="57">
        <v>18</v>
      </c>
      <c r="BJ227" s="57">
        <v>15</v>
      </c>
      <c r="BK227" s="57"/>
      <c r="BL227" s="57"/>
      <c r="BM227" s="57"/>
      <c r="BN227" s="75"/>
      <c r="BO227" s="75"/>
      <c r="BP227" s="75"/>
      <c r="BQ227" s="75"/>
      <c r="BR227" s="78"/>
      <c r="BS227" s="78"/>
      <c r="BT227" s="78"/>
      <c r="BU227" s="61"/>
      <c r="BV227" s="61"/>
      <c r="BW227" s="61"/>
      <c r="BX227" s="61"/>
      <c r="BY227" s="71"/>
      <c r="BZ227" s="71"/>
      <c r="CA227" s="71"/>
      <c r="CB227" s="71"/>
      <c r="CC227" s="71"/>
      <c r="CD227" s="71"/>
      <c r="CE227" s="71"/>
      <c r="CF227" s="81"/>
      <c r="CG227" s="81"/>
      <c r="CH227" s="81"/>
      <c r="CI227" s="67"/>
      <c r="CJ227" s="67"/>
      <c r="CK227" s="67"/>
    </row>
    <row r="228" spans="1:89" s="9" customFormat="1" ht="20.25" customHeight="1" x14ac:dyDescent="0.2">
      <c r="A228" s="7" t="s">
        <v>11</v>
      </c>
      <c r="B228" s="10" t="s">
        <v>576</v>
      </c>
      <c r="C228" s="7" t="s">
        <v>673</v>
      </c>
      <c r="D228" s="7" t="s">
        <v>128</v>
      </c>
      <c r="E228" s="7" t="s">
        <v>284</v>
      </c>
      <c r="F228" s="7" t="s">
        <v>129</v>
      </c>
      <c r="G228" s="7" t="s">
        <v>885</v>
      </c>
      <c r="H228" s="7" t="s">
        <v>1311</v>
      </c>
      <c r="I228" s="7" t="s">
        <v>1312</v>
      </c>
      <c r="J228" s="7" t="s">
        <v>1377</v>
      </c>
      <c r="K228" s="7" t="s">
        <v>1372</v>
      </c>
      <c r="L228" s="7" t="s">
        <v>129</v>
      </c>
      <c r="M228" s="24"/>
      <c r="N228" s="24">
        <v>161</v>
      </c>
      <c r="O228" s="24"/>
      <c r="P228" s="24"/>
      <c r="Q228" s="30">
        <v>302</v>
      </c>
      <c r="R228" s="30"/>
      <c r="S228" s="30"/>
      <c r="T228" s="30"/>
      <c r="U228" s="85"/>
      <c r="V228" s="85"/>
      <c r="W228" s="85"/>
      <c r="X228" s="85"/>
      <c r="Y228" s="35"/>
      <c r="Z228" s="35"/>
      <c r="AA228" s="35"/>
      <c r="AB228" s="35"/>
      <c r="AC228" s="38"/>
      <c r="AD228" s="38">
        <v>120</v>
      </c>
      <c r="AE228" s="38"/>
      <c r="AF228" s="38"/>
      <c r="AG228" s="22"/>
      <c r="AH228" s="22"/>
      <c r="AI228" s="22"/>
      <c r="AJ228" s="22"/>
      <c r="AK228" s="43"/>
      <c r="AL228" s="43"/>
      <c r="AM228" s="43"/>
      <c r="AN228" s="43"/>
      <c r="AO228" s="44"/>
      <c r="AP228" s="44"/>
      <c r="AQ228" s="44"/>
      <c r="AR228" s="44"/>
      <c r="AS228" s="46"/>
      <c r="AT228" s="46"/>
      <c r="AU228" s="46"/>
      <c r="AV228" s="46"/>
      <c r="AW228" s="50"/>
      <c r="AX228" s="50">
        <v>2</v>
      </c>
      <c r="AY228" s="50"/>
      <c r="AZ228" s="50"/>
      <c r="BA228" s="54"/>
      <c r="BB228" s="54"/>
      <c r="BC228" s="54"/>
      <c r="BD228" s="64">
        <v>5</v>
      </c>
      <c r="BE228" s="64">
        <v>3</v>
      </c>
      <c r="BF228" s="64">
        <v>6</v>
      </c>
      <c r="BG228" s="57"/>
      <c r="BH228" s="57">
        <v>6</v>
      </c>
      <c r="BI228" s="57">
        <v>9</v>
      </c>
      <c r="BJ228" s="57">
        <v>11</v>
      </c>
      <c r="BK228" s="57">
        <v>24</v>
      </c>
      <c r="BL228" s="57"/>
      <c r="BM228" s="57"/>
      <c r="BN228" s="75"/>
      <c r="BO228" s="75"/>
      <c r="BP228" s="75"/>
      <c r="BQ228" s="75"/>
      <c r="BR228" s="78"/>
      <c r="BS228" s="78"/>
      <c r="BT228" s="78"/>
      <c r="BU228" s="61"/>
      <c r="BV228" s="61"/>
      <c r="BW228" s="61"/>
      <c r="BX228" s="61"/>
      <c r="BY228" s="71"/>
      <c r="BZ228" s="71"/>
      <c r="CA228" s="71"/>
      <c r="CB228" s="71"/>
      <c r="CC228" s="71"/>
      <c r="CD228" s="71"/>
      <c r="CE228" s="71"/>
      <c r="CF228" s="81"/>
      <c r="CG228" s="81"/>
      <c r="CH228" s="81"/>
      <c r="CI228" s="67"/>
      <c r="CJ228" s="67"/>
      <c r="CK228" s="67"/>
    </row>
    <row r="229" spans="1:89" s="9" customFormat="1" ht="20.25" customHeight="1" x14ac:dyDescent="0.2">
      <c r="A229" s="7" t="s">
        <v>356</v>
      </c>
      <c r="B229" s="10" t="s">
        <v>372</v>
      </c>
      <c r="C229" s="7" t="s">
        <v>673</v>
      </c>
      <c r="D229" s="7" t="s">
        <v>433</v>
      </c>
      <c r="E229" s="7" t="s">
        <v>284</v>
      </c>
      <c r="F229" s="7" t="s">
        <v>580</v>
      </c>
      <c r="G229" s="7" t="s">
        <v>886</v>
      </c>
      <c r="H229" s="7" t="s">
        <v>1313</v>
      </c>
      <c r="I229" s="7" t="s">
        <v>1314</v>
      </c>
      <c r="J229" s="7" t="s">
        <v>1377</v>
      </c>
      <c r="K229" s="7" t="s">
        <v>1372</v>
      </c>
      <c r="L229" s="7" t="s">
        <v>372</v>
      </c>
      <c r="M229" s="24"/>
      <c r="N229" s="24">
        <v>609</v>
      </c>
      <c r="O229" s="24"/>
      <c r="P229" s="24"/>
      <c r="Q229" s="30">
        <v>1910</v>
      </c>
      <c r="R229" s="30">
        <v>34</v>
      </c>
      <c r="S229" s="30"/>
      <c r="T229" s="30">
        <v>51</v>
      </c>
      <c r="U229" s="85"/>
      <c r="V229" s="85"/>
      <c r="W229" s="85"/>
      <c r="X229" s="85"/>
      <c r="Y229" s="35"/>
      <c r="Z229" s="35"/>
      <c r="AA229" s="35"/>
      <c r="AB229" s="35"/>
      <c r="AC229" s="38">
        <v>34</v>
      </c>
      <c r="AD229" s="38">
        <v>973</v>
      </c>
      <c r="AE229" s="38">
        <v>53</v>
      </c>
      <c r="AF229" s="38"/>
      <c r="AG229" s="22"/>
      <c r="AH229" s="22">
        <v>123</v>
      </c>
      <c r="AI229" s="22">
        <v>58</v>
      </c>
      <c r="AJ229" s="22"/>
      <c r="AK229" s="43"/>
      <c r="AL229" s="43"/>
      <c r="AM229" s="43"/>
      <c r="AN229" s="43"/>
      <c r="AO229" s="44"/>
      <c r="AP229" s="44"/>
      <c r="AQ229" s="44"/>
      <c r="AR229" s="44"/>
      <c r="AS229" s="46"/>
      <c r="AT229" s="46"/>
      <c r="AU229" s="46"/>
      <c r="AV229" s="46"/>
      <c r="AW229" s="50"/>
      <c r="AX229" s="50"/>
      <c r="AY229" s="50"/>
      <c r="AZ229" s="50"/>
      <c r="BA229" s="54"/>
      <c r="BB229" s="54"/>
      <c r="BC229" s="54"/>
      <c r="BD229" s="64">
        <v>27</v>
      </c>
      <c r="BE229" s="64">
        <v>17</v>
      </c>
      <c r="BF229" s="64">
        <v>9</v>
      </c>
      <c r="BG229" s="57"/>
      <c r="BH229" s="57">
        <v>52</v>
      </c>
      <c r="BI229" s="57">
        <v>43</v>
      </c>
      <c r="BJ229" s="57">
        <v>48</v>
      </c>
      <c r="BK229" s="57"/>
      <c r="BL229" s="57"/>
      <c r="BM229" s="57"/>
      <c r="BN229" s="75">
        <v>8</v>
      </c>
      <c r="BO229" s="75">
        <v>12</v>
      </c>
      <c r="BP229" s="75">
        <v>11</v>
      </c>
      <c r="BQ229" s="75"/>
      <c r="BR229" s="78"/>
      <c r="BS229" s="78"/>
      <c r="BT229" s="78"/>
      <c r="BU229" s="61"/>
      <c r="BV229" s="61"/>
      <c r="BW229" s="61"/>
      <c r="BX229" s="61"/>
      <c r="BY229" s="71"/>
      <c r="BZ229" s="71"/>
      <c r="CA229" s="71"/>
      <c r="CB229" s="71"/>
      <c r="CC229" s="71"/>
      <c r="CD229" s="71"/>
      <c r="CE229" s="71"/>
      <c r="CF229" s="81"/>
      <c r="CG229" s="81"/>
      <c r="CH229" s="81"/>
      <c r="CI229" s="67">
        <v>9</v>
      </c>
      <c r="CJ229" s="67">
        <v>9</v>
      </c>
      <c r="CK229" s="67">
        <v>16</v>
      </c>
    </row>
    <row r="230" spans="1:89" s="9" customFormat="1" ht="20.25" customHeight="1" x14ac:dyDescent="0.2">
      <c r="A230" s="7" t="s">
        <v>356</v>
      </c>
      <c r="B230" s="10" t="s">
        <v>394</v>
      </c>
      <c r="C230" s="7" t="s">
        <v>673</v>
      </c>
      <c r="D230" s="7" t="s">
        <v>524</v>
      </c>
      <c r="E230" s="7" t="s">
        <v>284</v>
      </c>
      <c r="F230" s="7" t="s">
        <v>525</v>
      </c>
      <c r="G230" s="7" t="s">
        <v>887</v>
      </c>
      <c r="H230" s="7" t="s">
        <v>1315</v>
      </c>
      <c r="I230" s="7" t="s">
        <v>1316</v>
      </c>
      <c r="J230" s="7" t="s">
        <v>1377</v>
      </c>
      <c r="K230" s="7" t="s">
        <v>1372</v>
      </c>
      <c r="L230" s="7" t="s">
        <v>394</v>
      </c>
      <c r="M230" s="24">
        <v>6</v>
      </c>
      <c r="N230" s="24">
        <v>74</v>
      </c>
      <c r="O230" s="24"/>
      <c r="P230" s="24"/>
      <c r="Q230" s="30">
        <v>458</v>
      </c>
      <c r="R230" s="30">
        <v>5</v>
      </c>
      <c r="S230" s="30"/>
      <c r="T230" s="30"/>
      <c r="U230" s="85"/>
      <c r="V230" s="85"/>
      <c r="W230" s="85"/>
      <c r="X230" s="85"/>
      <c r="Y230" s="35"/>
      <c r="Z230" s="35"/>
      <c r="AA230" s="35"/>
      <c r="AB230" s="35"/>
      <c r="AC230" s="38"/>
      <c r="AD230" s="38">
        <v>222</v>
      </c>
      <c r="AE230" s="38"/>
      <c r="AF230" s="38"/>
      <c r="AG230" s="22"/>
      <c r="AH230" s="22"/>
      <c r="AI230" s="22"/>
      <c r="AJ230" s="22"/>
      <c r="AK230" s="43"/>
      <c r="AL230" s="43"/>
      <c r="AM230" s="43"/>
      <c r="AN230" s="43"/>
      <c r="AO230" s="44"/>
      <c r="AP230" s="44"/>
      <c r="AQ230" s="44"/>
      <c r="AR230" s="44"/>
      <c r="AS230" s="46"/>
      <c r="AT230" s="46"/>
      <c r="AU230" s="46"/>
      <c r="AV230" s="46"/>
      <c r="AW230" s="50"/>
      <c r="AX230" s="50">
        <v>4</v>
      </c>
      <c r="AY230" s="50"/>
      <c r="AZ230" s="50"/>
      <c r="BA230" s="54"/>
      <c r="BB230" s="54"/>
      <c r="BC230" s="54"/>
      <c r="BD230" s="64"/>
      <c r="BE230" s="64"/>
      <c r="BF230" s="64"/>
      <c r="BG230" s="57"/>
      <c r="BH230" s="57"/>
      <c r="BI230" s="57"/>
      <c r="BJ230" s="57"/>
      <c r="BK230" s="57"/>
      <c r="BL230" s="57"/>
      <c r="BM230" s="57"/>
      <c r="BN230" s="75"/>
      <c r="BO230" s="75"/>
      <c r="BP230" s="75"/>
      <c r="BQ230" s="75"/>
      <c r="BR230" s="78"/>
      <c r="BS230" s="78"/>
      <c r="BT230" s="78"/>
      <c r="BU230" s="61"/>
      <c r="BV230" s="61"/>
      <c r="BW230" s="61"/>
      <c r="BX230" s="61"/>
      <c r="BY230" s="71"/>
      <c r="BZ230" s="71"/>
      <c r="CA230" s="71"/>
      <c r="CB230" s="71"/>
      <c r="CC230" s="71"/>
      <c r="CD230" s="71"/>
      <c r="CE230" s="71"/>
      <c r="CF230" s="81"/>
      <c r="CG230" s="81"/>
      <c r="CH230" s="81"/>
      <c r="CI230" s="67"/>
      <c r="CJ230" s="67"/>
      <c r="CK230" s="67"/>
    </row>
    <row r="231" spans="1:89" s="9" customFormat="1" ht="20.25" customHeight="1" x14ac:dyDescent="0.2">
      <c r="A231" s="7" t="s">
        <v>356</v>
      </c>
      <c r="B231" s="10" t="s">
        <v>394</v>
      </c>
      <c r="C231" s="7" t="s">
        <v>673</v>
      </c>
      <c r="D231" s="7" t="s">
        <v>535</v>
      </c>
      <c r="E231" s="7" t="s">
        <v>284</v>
      </c>
      <c r="F231" s="7" t="s">
        <v>536</v>
      </c>
      <c r="G231" s="7" t="s">
        <v>888</v>
      </c>
      <c r="H231" s="7" t="s">
        <v>1317</v>
      </c>
      <c r="I231" s="7" t="s">
        <v>1318</v>
      </c>
      <c r="J231" s="7" t="s">
        <v>1377</v>
      </c>
      <c r="K231" s="7" t="s">
        <v>1372</v>
      </c>
      <c r="L231" s="7" t="s">
        <v>394</v>
      </c>
      <c r="M231" s="24">
        <v>3</v>
      </c>
      <c r="N231" s="24">
        <v>7</v>
      </c>
      <c r="O231" s="24"/>
      <c r="P231" s="24"/>
      <c r="Q231" s="30">
        <v>662</v>
      </c>
      <c r="R231" s="30">
        <v>9</v>
      </c>
      <c r="S231" s="30"/>
      <c r="T231" s="30"/>
      <c r="U231" s="85"/>
      <c r="V231" s="85"/>
      <c r="W231" s="85"/>
      <c r="X231" s="85"/>
      <c r="Y231" s="35"/>
      <c r="Z231" s="35"/>
      <c r="AA231" s="35"/>
      <c r="AB231" s="35"/>
      <c r="AC231" s="38">
        <v>6</v>
      </c>
      <c r="AD231" s="38">
        <v>77</v>
      </c>
      <c r="AE231" s="38"/>
      <c r="AF231" s="38">
        <v>1</v>
      </c>
      <c r="AG231" s="22"/>
      <c r="AH231" s="22"/>
      <c r="AI231" s="22"/>
      <c r="AJ231" s="22"/>
      <c r="AK231" s="43"/>
      <c r="AL231" s="43"/>
      <c r="AM231" s="43"/>
      <c r="AN231" s="43"/>
      <c r="AO231" s="44"/>
      <c r="AP231" s="44"/>
      <c r="AQ231" s="44"/>
      <c r="AR231" s="44"/>
      <c r="AS231" s="46"/>
      <c r="AT231" s="46"/>
      <c r="AU231" s="46"/>
      <c r="AV231" s="46"/>
      <c r="AW231" s="50"/>
      <c r="AX231" s="50">
        <v>4</v>
      </c>
      <c r="AY231" s="50"/>
      <c r="AZ231" s="50"/>
      <c r="BA231" s="54"/>
      <c r="BB231" s="54"/>
      <c r="BC231" s="54"/>
      <c r="BD231" s="64"/>
      <c r="BE231" s="64"/>
      <c r="BF231" s="64"/>
      <c r="BG231" s="57"/>
      <c r="BH231" s="57"/>
      <c r="BI231" s="57"/>
      <c r="BJ231" s="57"/>
      <c r="BK231" s="57"/>
      <c r="BL231" s="57"/>
      <c r="BM231" s="57"/>
      <c r="BN231" s="75"/>
      <c r="BO231" s="75"/>
      <c r="BP231" s="75"/>
      <c r="BQ231" s="75"/>
      <c r="BR231" s="78"/>
      <c r="BS231" s="78"/>
      <c r="BT231" s="78"/>
      <c r="BU231" s="61"/>
      <c r="BV231" s="61"/>
      <c r="BW231" s="61"/>
      <c r="BX231" s="61"/>
      <c r="BY231" s="71"/>
      <c r="BZ231" s="71"/>
      <c r="CA231" s="71"/>
      <c r="CB231" s="71"/>
      <c r="CC231" s="71"/>
      <c r="CD231" s="71"/>
      <c r="CE231" s="71"/>
      <c r="CF231" s="81"/>
      <c r="CG231" s="81"/>
      <c r="CH231" s="81"/>
      <c r="CI231" s="67"/>
      <c r="CJ231" s="67"/>
      <c r="CK231" s="67"/>
    </row>
    <row r="232" spans="1:89" s="9" customFormat="1" ht="20.25" customHeight="1" x14ac:dyDescent="0.2">
      <c r="A232" s="7" t="s">
        <v>356</v>
      </c>
      <c r="B232" s="10" t="s">
        <v>592</v>
      </c>
      <c r="C232" s="7" t="s">
        <v>673</v>
      </c>
      <c r="D232" s="7" t="s">
        <v>540</v>
      </c>
      <c r="E232" s="7" t="s">
        <v>284</v>
      </c>
      <c r="F232" s="7" t="s">
        <v>541</v>
      </c>
      <c r="G232" s="7" t="s">
        <v>889</v>
      </c>
      <c r="H232" s="7" t="s">
        <v>1319</v>
      </c>
      <c r="I232" s="7" t="s">
        <v>1320</v>
      </c>
      <c r="J232" s="7" t="s">
        <v>1377</v>
      </c>
      <c r="K232" s="7" t="s">
        <v>1372</v>
      </c>
      <c r="L232" s="7" t="s">
        <v>365</v>
      </c>
      <c r="M232" s="24"/>
      <c r="N232" s="24">
        <v>130</v>
      </c>
      <c r="O232" s="24"/>
      <c r="P232" s="24"/>
      <c r="Q232" s="30">
        <v>629</v>
      </c>
      <c r="R232" s="30"/>
      <c r="S232" s="30"/>
      <c r="T232" s="30"/>
      <c r="U232" s="85"/>
      <c r="V232" s="85"/>
      <c r="W232" s="85"/>
      <c r="X232" s="85"/>
      <c r="Y232" s="35"/>
      <c r="Z232" s="35"/>
      <c r="AA232" s="35"/>
      <c r="AB232" s="35"/>
      <c r="AC232" s="38"/>
      <c r="AD232" s="38">
        <v>402</v>
      </c>
      <c r="AE232" s="38"/>
      <c r="AF232" s="38"/>
      <c r="AG232" s="22"/>
      <c r="AH232" s="22">
        <v>97</v>
      </c>
      <c r="AI232" s="22"/>
      <c r="AJ232" s="22"/>
      <c r="AK232" s="43"/>
      <c r="AL232" s="43"/>
      <c r="AM232" s="43"/>
      <c r="AN232" s="43"/>
      <c r="AO232" s="44"/>
      <c r="AP232" s="44"/>
      <c r="AQ232" s="44"/>
      <c r="AR232" s="44"/>
      <c r="AS232" s="46"/>
      <c r="AT232" s="46"/>
      <c r="AU232" s="46"/>
      <c r="AV232" s="46"/>
      <c r="AW232" s="50"/>
      <c r="AX232" s="50"/>
      <c r="AY232" s="50"/>
      <c r="AZ232" s="50"/>
      <c r="BA232" s="54"/>
      <c r="BB232" s="54"/>
      <c r="BC232" s="54"/>
      <c r="BD232" s="64"/>
      <c r="BE232" s="64"/>
      <c r="BF232" s="64"/>
      <c r="BG232" s="57"/>
      <c r="BH232" s="57">
        <v>18</v>
      </c>
      <c r="BI232" s="57">
        <v>13</v>
      </c>
      <c r="BJ232" s="57">
        <v>15</v>
      </c>
      <c r="BK232" s="57"/>
      <c r="BL232" s="57"/>
      <c r="BM232" s="57"/>
      <c r="BN232" s="75"/>
      <c r="BO232" s="75"/>
      <c r="BP232" s="75"/>
      <c r="BQ232" s="75"/>
      <c r="BR232" s="78"/>
      <c r="BS232" s="78"/>
      <c r="BT232" s="78"/>
      <c r="BU232" s="61"/>
      <c r="BV232" s="61"/>
      <c r="BW232" s="61"/>
      <c r="BX232" s="61"/>
      <c r="BY232" s="71"/>
      <c r="BZ232" s="71"/>
      <c r="CA232" s="71"/>
      <c r="CB232" s="71"/>
      <c r="CC232" s="71"/>
      <c r="CD232" s="71"/>
      <c r="CE232" s="71"/>
      <c r="CF232" s="81"/>
      <c r="CG232" s="81"/>
      <c r="CH232" s="81"/>
      <c r="CI232" s="67"/>
      <c r="CJ232" s="67"/>
      <c r="CK232" s="67"/>
    </row>
    <row r="233" spans="1:89" s="9" customFormat="1" ht="20.25" customHeight="1" x14ac:dyDescent="0.2">
      <c r="A233" s="7" t="s">
        <v>609</v>
      </c>
      <c r="B233" s="10" t="s">
        <v>578</v>
      </c>
      <c r="C233" s="7" t="s">
        <v>673</v>
      </c>
      <c r="D233" s="7" t="s">
        <v>354</v>
      </c>
      <c r="E233" s="7" t="s">
        <v>284</v>
      </c>
      <c r="F233" s="7" t="s">
        <v>355</v>
      </c>
      <c r="G233" s="7" t="s">
        <v>890</v>
      </c>
      <c r="H233" s="7" t="s">
        <v>1321</v>
      </c>
      <c r="I233" s="7" t="s">
        <v>1322</v>
      </c>
      <c r="J233" s="7" t="s">
        <v>1377</v>
      </c>
      <c r="K233" s="7" t="s">
        <v>1372</v>
      </c>
      <c r="L233" s="7" t="s">
        <v>273</v>
      </c>
      <c r="M233" s="24"/>
      <c r="N233" s="24">
        <v>295</v>
      </c>
      <c r="O233" s="24"/>
      <c r="P233" s="24"/>
      <c r="Q233" s="30">
        <v>738</v>
      </c>
      <c r="R233" s="30"/>
      <c r="S233" s="30"/>
      <c r="T233" s="30"/>
      <c r="U233" s="85"/>
      <c r="V233" s="85"/>
      <c r="W233" s="85"/>
      <c r="X233" s="85"/>
      <c r="Y233" s="35"/>
      <c r="Z233" s="35"/>
      <c r="AA233" s="35"/>
      <c r="AB233" s="35"/>
      <c r="AC233" s="38"/>
      <c r="AD233" s="38">
        <v>347</v>
      </c>
      <c r="AE233" s="38"/>
      <c r="AF233" s="38"/>
      <c r="AG233" s="22"/>
      <c r="AH233" s="22">
        <v>42</v>
      </c>
      <c r="AI233" s="22"/>
      <c r="AJ233" s="22"/>
      <c r="AK233" s="43"/>
      <c r="AL233" s="43"/>
      <c r="AM233" s="43"/>
      <c r="AN233" s="43"/>
      <c r="AO233" s="44"/>
      <c r="AP233" s="44"/>
      <c r="AQ233" s="44"/>
      <c r="AR233" s="44"/>
      <c r="AS233" s="46"/>
      <c r="AT233" s="46"/>
      <c r="AU233" s="46"/>
      <c r="AV233" s="46"/>
      <c r="AW233" s="50"/>
      <c r="AX233" s="50"/>
      <c r="AY233" s="50"/>
      <c r="AZ233" s="50"/>
      <c r="BA233" s="54"/>
      <c r="BB233" s="54"/>
      <c r="BC233" s="54"/>
      <c r="BD233" s="64"/>
      <c r="BE233" s="64"/>
      <c r="BF233" s="64"/>
      <c r="BG233" s="57"/>
      <c r="BH233" s="57">
        <v>60</v>
      </c>
      <c r="BI233" s="57">
        <v>48</v>
      </c>
      <c r="BJ233" s="57">
        <v>50</v>
      </c>
      <c r="BK233" s="57"/>
      <c r="BL233" s="57"/>
      <c r="BM233" s="57"/>
      <c r="BN233" s="75"/>
      <c r="BO233" s="75"/>
      <c r="BP233" s="75"/>
      <c r="BQ233" s="75"/>
      <c r="BR233" s="78"/>
      <c r="BS233" s="78"/>
      <c r="BT233" s="78"/>
      <c r="BU233" s="61"/>
      <c r="BV233" s="61"/>
      <c r="BW233" s="61"/>
      <c r="BX233" s="61"/>
      <c r="BY233" s="71"/>
      <c r="BZ233" s="71"/>
      <c r="CA233" s="71"/>
      <c r="CB233" s="71"/>
      <c r="CC233" s="71"/>
      <c r="CD233" s="71"/>
      <c r="CE233" s="71"/>
      <c r="CF233" s="81"/>
      <c r="CG233" s="81"/>
      <c r="CH233" s="81"/>
      <c r="CI233" s="67"/>
      <c r="CJ233" s="67"/>
      <c r="CK233" s="67"/>
    </row>
    <row r="234" spans="1:89" s="9" customFormat="1" ht="20.25" customHeight="1" x14ac:dyDescent="0.2">
      <c r="A234" s="7" t="s">
        <v>11</v>
      </c>
      <c r="B234" s="10" t="s">
        <v>576</v>
      </c>
      <c r="C234" s="7" t="s">
        <v>674</v>
      </c>
      <c r="D234" s="7" t="s">
        <v>78</v>
      </c>
      <c r="E234" s="7" t="s">
        <v>284</v>
      </c>
      <c r="F234" s="7" t="s">
        <v>80</v>
      </c>
      <c r="G234" s="7" t="s">
        <v>891</v>
      </c>
      <c r="H234" s="7" t="s">
        <v>1323</v>
      </c>
      <c r="I234" s="7" t="s">
        <v>1324</v>
      </c>
      <c r="J234" s="7" t="s">
        <v>1377</v>
      </c>
      <c r="K234" s="7" t="s">
        <v>1372</v>
      </c>
      <c r="L234" s="7" t="s">
        <v>15</v>
      </c>
      <c r="M234" s="24"/>
      <c r="N234" s="24">
        <v>154</v>
      </c>
      <c r="O234" s="24"/>
      <c r="P234" s="24"/>
      <c r="Q234" s="30">
        <v>506</v>
      </c>
      <c r="R234" s="30"/>
      <c r="S234" s="30"/>
      <c r="T234" s="30">
        <v>24</v>
      </c>
      <c r="U234" s="85"/>
      <c r="V234" s="85"/>
      <c r="W234" s="85"/>
      <c r="X234" s="85"/>
      <c r="Y234" s="35"/>
      <c r="Z234" s="35"/>
      <c r="AA234" s="35"/>
      <c r="AB234" s="35"/>
      <c r="AC234" s="38"/>
      <c r="AD234" s="38">
        <v>258</v>
      </c>
      <c r="AE234" s="38"/>
      <c r="AF234" s="38"/>
      <c r="AG234" s="22"/>
      <c r="AH234" s="22">
        <v>33</v>
      </c>
      <c r="AI234" s="22">
        <v>20</v>
      </c>
      <c r="AJ234" s="22"/>
      <c r="AK234" s="43"/>
      <c r="AL234" s="43"/>
      <c r="AM234" s="43"/>
      <c r="AN234" s="43"/>
      <c r="AO234" s="44"/>
      <c r="AP234" s="44"/>
      <c r="AQ234" s="44"/>
      <c r="AR234" s="44"/>
      <c r="AS234" s="46"/>
      <c r="AT234" s="46"/>
      <c r="AU234" s="46"/>
      <c r="AV234" s="46"/>
      <c r="AW234" s="50"/>
      <c r="AX234" s="50"/>
      <c r="AY234" s="50"/>
      <c r="AZ234" s="50"/>
      <c r="BA234" s="54"/>
      <c r="BB234" s="54"/>
      <c r="BC234" s="54"/>
      <c r="BD234" s="64"/>
      <c r="BE234" s="64"/>
      <c r="BF234" s="64"/>
      <c r="BG234" s="57"/>
      <c r="BH234" s="57"/>
      <c r="BI234" s="57"/>
      <c r="BJ234" s="57"/>
      <c r="BK234" s="57"/>
      <c r="BL234" s="57"/>
      <c r="BM234" s="57"/>
      <c r="BN234" s="75"/>
      <c r="BO234" s="75"/>
      <c r="BP234" s="75"/>
      <c r="BQ234" s="75"/>
      <c r="BR234" s="78"/>
      <c r="BS234" s="78"/>
      <c r="BT234" s="78"/>
      <c r="BU234" s="61"/>
      <c r="BV234" s="61"/>
      <c r="BW234" s="61"/>
      <c r="BX234" s="61"/>
      <c r="BY234" s="71"/>
      <c r="BZ234" s="71"/>
      <c r="CA234" s="71"/>
      <c r="CB234" s="71"/>
      <c r="CC234" s="71"/>
      <c r="CD234" s="71"/>
      <c r="CE234" s="71"/>
      <c r="CF234" s="81"/>
      <c r="CG234" s="81"/>
      <c r="CH234" s="81"/>
      <c r="CI234" s="67"/>
      <c r="CJ234" s="67"/>
      <c r="CK234" s="67"/>
    </row>
    <row r="235" spans="1:89" s="9" customFormat="1" ht="20.25" customHeight="1" x14ac:dyDescent="0.2">
      <c r="A235" s="7" t="s">
        <v>356</v>
      </c>
      <c r="B235" s="10" t="s">
        <v>394</v>
      </c>
      <c r="C235" s="7" t="s">
        <v>674</v>
      </c>
      <c r="D235" s="7" t="s">
        <v>460</v>
      </c>
      <c r="E235" s="7" t="s">
        <v>284</v>
      </c>
      <c r="F235" s="7" t="s">
        <v>461</v>
      </c>
      <c r="G235" s="7" t="s">
        <v>892</v>
      </c>
      <c r="H235" s="7" t="s">
        <v>1325</v>
      </c>
      <c r="I235" s="7" t="s">
        <v>1326</v>
      </c>
      <c r="J235" s="7" t="s">
        <v>1377</v>
      </c>
      <c r="K235" s="7" t="s">
        <v>1372</v>
      </c>
      <c r="L235" s="7" t="s">
        <v>394</v>
      </c>
      <c r="M235" s="24">
        <v>2</v>
      </c>
      <c r="N235" s="24">
        <v>83</v>
      </c>
      <c r="O235" s="24"/>
      <c r="P235" s="24"/>
      <c r="Q235" s="30">
        <v>617</v>
      </c>
      <c r="R235" s="30"/>
      <c r="S235" s="30"/>
      <c r="T235" s="30"/>
      <c r="U235" s="85"/>
      <c r="V235" s="85"/>
      <c r="W235" s="85"/>
      <c r="X235" s="85"/>
      <c r="Y235" s="35"/>
      <c r="Z235" s="35"/>
      <c r="AA235" s="35"/>
      <c r="AB235" s="35"/>
      <c r="AC235" s="38"/>
      <c r="AD235" s="38">
        <v>387</v>
      </c>
      <c r="AE235" s="38"/>
      <c r="AF235" s="38"/>
      <c r="AG235" s="22"/>
      <c r="AH235" s="22"/>
      <c r="AI235" s="22"/>
      <c r="AJ235" s="22"/>
      <c r="AK235" s="43"/>
      <c r="AL235" s="43"/>
      <c r="AM235" s="43"/>
      <c r="AN235" s="43"/>
      <c r="AO235" s="44"/>
      <c r="AP235" s="44"/>
      <c r="AQ235" s="44"/>
      <c r="AR235" s="44"/>
      <c r="AS235" s="46"/>
      <c r="AT235" s="46"/>
      <c r="AU235" s="46"/>
      <c r="AV235" s="46"/>
      <c r="AW235" s="50"/>
      <c r="AX235" s="50">
        <v>1</v>
      </c>
      <c r="AY235" s="50"/>
      <c r="AZ235" s="50"/>
      <c r="BA235" s="54"/>
      <c r="BB235" s="54"/>
      <c r="BC235" s="54"/>
      <c r="BD235" s="64"/>
      <c r="BE235" s="64"/>
      <c r="BF235" s="64"/>
      <c r="BG235" s="57"/>
      <c r="BH235" s="57"/>
      <c r="BI235" s="57"/>
      <c r="BJ235" s="57"/>
      <c r="BK235" s="57"/>
      <c r="BL235" s="57"/>
      <c r="BM235" s="57"/>
      <c r="BN235" s="75"/>
      <c r="BO235" s="75"/>
      <c r="BP235" s="75"/>
      <c r="BQ235" s="75"/>
      <c r="BR235" s="78"/>
      <c r="BS235" s="78"/>
      <c r="BT235" s="78"/>
      <c r="BU235" s="61"/>
      <c r="BV235" s="61"/>
      <c r="BW235" s="61"/>
      <c r="BX235" s="61"/>
      <c r="BY235" s="71"/>
      <c r="BZ235" s="71"/>
      <c r="CA235" s="71"/>
      <c r="CB235" s="71"/>
      <c r="CC235" s="71"/>
      <c r="CD235" s="71"/>
      <c r="CE235" s="71"/>
      <c r="CF235" s="81"/>
      <c r="CG235" s="81"/>
      <c r="CH235" s="81"/>
      <c r="CI235" s="67"/>
      <c r="CJ235" s="67"/>
      <c r="CK235" s="67"/>
    </row>
    <row r="236" spans="1:89" s="9" customFormat="1" ht="20.25" customHeight="1" x14ac:dyDescent="0.2">
      <c r="A236" s="7" t="s">
        <v>356</v>
      </c>
      <c r="B236" s="10" t="s">
        <v>394</v>
      </c>
      <c r="C236" s="7" t="s">
        <v>674</v>
      </c>
      <c r="D236" s="7" t="s">
        <v>462</v>
      </c>
      <c r="E236" s="7" t="s">
        <v>284</v>
      </c>
      <c r="F236" s="7" t="s">
        <v>463</v>
      </c>
      <c r="G236" s="7" t="s">
        <v>893</v>
      </c>
      <c r="H236" s="7" t="s">
        <v>1327</v>
      </c>
      <c r="I236" s="7" t="s">
        <v>1328</v>
      </c>
      <c r="J236" s="7" t="s">
        <v>1377</v>
      </c>
      <c r="K236" s="7" t="s">
        <v>1372</v>
      </c>
      <c r="L236" s="7" t="s">
        <v>394</v>
      </c>
      <c r="M236" s="24"/>
      <c r="N236" s="24">
        <v>48</v>
      </c>
      <c r="O236" s="24"/>
      <c r="P236" s="24"/>
      <c r="Q236" s="30">
        <v>543</v>
      </c>
      <c r="R236" s="30"/>
      <c r="S236" s="30"/>
      <c r="T236" s="30"/>
      <c r="U236" s="85"/>
      <c r="V236" s="85"/>
      <c r="W236" s="85"/>
      <c r="X236" s="85"/>
      <c r="Y236" s="35"/>
      <c r="Z236" s="35"/>
      <c r="AA236" s="35"/>
      <c r="AB236" s="35"/>
      <c r="AC236" s="38"/>
      <c r="AD236" s="38">
        <v>166</v>
      </c>
      <c r="AE236" s="38"/>
      <c r="AF236" s="38"/>
      <c r="AG236" s="22"/>
      <c r="AH236" s="22"/>
      <c r="AI236" s="22"/>
      <c r="AJ236" s="22"/>
      <c r="AK236" s="43"/>
      <c r="AL236" s="43"/>
      <c r="AM236" s="43"/>
      <c r="AN236" s="43"/>
      <c r="AO236" s="44"/>
      <c r="AP236" s="44"/>
      <c r="AQ236" s="44"/>
      <c r="AR236" s="44"/>
      <c r="AS236" s="46"/>
      <c r="AT236" s="46"/>
      <c r="AU236" s="46"/>
      <c r="AV236" s="46"/>
      <c r="AW236" s="50"/>
      <c r="AX236" s="50">
        <v>2</v>
      </c>
      <c r="AY236" s="50"/>
      <c r="AZ236" s="50"/>
      <c r="BA236" s="54"/>
      <c r="BB236" s="54"/>
      <c r="BC236" s="54"/>
      <c r="BD236" s="64"/>
      <c r="BE236" s="64"/>
      <c r="BF236" s="64"/>
      <c r="BG236" s="57"/>
      <c r="BH236" s="57"/>
      <c r="BI236" s="57"/>
      <c r="BJ236" s="57"/>
      <c r="BK236" s="57"/>
      <c r="BL236" s="57"/>
      <c r="BM236" s="57"/>
      <c r="BN236" s="75"/>
      <c r="BO236" s="75"/>
      <c r="BP236" s="75"/>
      <c r="BQ236" s="75"/>
      <c r="BR236" s="78"/>
      <c r="BS236" s="78"/>
      <c r="BT236" s="78"/>
      <c r="BU236" s="61"/>
      <c r="BV236" s="61"/>
      <c r="BW236" s="61"/>
      <c r="BX236" s="61"/>
      <c r="BY236" s="71"/>
      <c r="BZ236" s="71"/>
      <c r="CA236" s="71"/>
      <c r="CB236" s="71"/>
      <c r="CC236" s="71"/>
      <c r="CD236" s="71"/>
      <c r="CE236" s="71"/>
      <c r="CF236" s="81"/>
      <c r="CG236" s="81"/>
      <c r="CH236" s="81"/>
      <c r="CI236" s="67"/>
      <c r="CJ236" s="67"/>
      <c r="CK236" s="67"/>
    </row>
    <row r="237" spans="1:89" s="9" customFormat="1" ht="20.25" customHeight="1" x14ac:dyDescent="0.2">
      <c r="A237" s="7" t="s">
        <v>356</v>
      </c>
      <c r="B237" s="10" t="s">
        <v>592</v>
      </c>
      <c r="C237" s="7" t="s">
        <v>674</v>
      </c>
      <c r="D237" s="7" t="s">
        <v>464</v>
      </c>
      <c r="E237" s="7" t="s">
        <v>284</v>
      </c>
      <c r="F237" s="7" t="s">
        <v>465</v>
      </c>
      <c r="G237" s="7" t="s">
        <v>894</v>
      </c>
      <c r="H237" s="7" t="s">
        <v>1329</v>
      </c>
      <c r="I237" s="7" t="s">
        <v>1330</v>
      </c>
      <c r="J237" s="7" t="s">
        <v>1377</v>
      </c>
      <c r="K237" s="7" t="s">
        <v>1372</v>
      </c>
      <c r="L237" s="7" t="s">
        <v>365</v>
      </c>
      <c r="M237" s="24">
        <v>9</v>
      </c>
      <c r="N237" s="24">
        <v>185</v>
      </c>
      <c r="O237" s="24"/>
      <c r="P237" s="24"/>
      <c r="Q237" s="30">
        <v>978</v>
      </c>
      <c r="R237" s="30">
        <v>8</v>
      </c>
      <c r="S237" s="30"/>
      <c r="T237" s="30">
        <v>9</v>
      </c>
      <c r="U237" s="85"/>
      <c r="V237" s="85"/>
      <c r="W237" s="85"/>
      <c r="X237" s="85"/>
      <c r="Y237" s="35"/>
      <c r="Z237" s="35"/>
      <c r="AA237" s="35"/>
      <c r="AB237" s="35"/>
      <c r="AC237" s="38"/>
      <c r="AD237" s="38">
        <v>551</v>
      </c>
      <c r="AE237" s="38"/>
      <c r="AF237" s="38"/>
      <c r="AG237" s="22"/>
      <c r="AH237" s="22">
        <v>45</v>
      </c>
      <c r="AI237" s="22">
        <v>38</v>
      </c>
      <c r="AJ237" s="22"/>
      <c r="AK237" s="43"/>
      <c r="AL237" s="43"/>
      <c r="AM237" s="43"/>
      <c r="AN237" s="43"/>
      <c r="AO237" s="44"/>
      <c r="AP237" s="44"/>
      <c r="AQ237" s="44"/>
      <c r="AR237" s="44"/>
      <c r="AS237" s="46"/>
      <c r="AT237" s="46"/>
      <c r="AU237" s="46"/>
      <c r="AV237" s="46"/>
      <c r="AW237" s="50"/>
      <c r="AX237" s="50"/>
      <c r="AY237" s="50"/>
      <c r="AZ237" s="50"/>
      <c r="BA237" s="54"/>
      <c r="BB237" s="54"/>
      <c r="BC237" s="54"/>
      <c r="BD237" s="64"/>
      <c r="BE237" s="64"/>
      <c r="BF237" s="64"/>
      <c r="BG237" s="57"/>
      <c r="BH237" s="57">
        <v>60</v>
      </c>
      <c r="BI237" s="57">
        <v>57</v>
      </c>
      <c r="BJ237" s="57">
        <v>61</v>
      </c>
      <c r="BK237" s="57"/>
      <c r="BL237" s="57"/>
      <c r="BM237" s="57"/>
      <c r="BN237" s="75"/>
      <c r="BO237" s="75"/>
      <c r="BP237" s="75"/>
      <c r="BQ237" s="75"/>
      <c r="BR237" s="78"/>
      <c r="BS237" s="78"/>
      <c r="BT237" s="78"/>
      <c r="BU237" s="61"/>
      <c r="BV237" s="61"/>
      <c r="BW237" s="61"/>
      <c r="BX237" s="61"/>
      <c r="BY237" s="71"/>
      <c r="BZ237" s="71"/>
      <c r="CA237" s="71"/>
      <c r="CB237" s="71"/>
      <c r="CC237" s="71"/>
      <c r="CD237" s="71"/>
      <c r="CE237" s="71"/>
      <c r="CF237" s="81"/>
      <c r="CG237" s="81"/>
      <c r="CH237" s="81"/>
      <c r="CI237" s="67"/>
      <c r="CJ237" s="67"/>
      <c r="CK237" s="67"/>
    </row>
    <row r="238" spans="1:89" s="9" customFormat="1" ht="20.25" customHeight="1" x14ac:dyDescent="0.2">
      <c r="A238" s="7" t="s">
        <v>149</v>
      </c>
      <c r="B238" s="10" t="s">
        <v>590</v>
      </c>
      <c r="C238" s="7" t="s">
        <v>674</v>
      </c>
      <c r="D238" s="7" t="s">
        <v>218</v>
      </c>
      <c r="E238" s="7" t="s">
        <v>672</v>
      </c>
      <c r="F238" s="7" t="s">
        <v>220</v>
      </c>
      <c r="G238" s="7" t="s">
        <v>895</v>
      </c>
      <c r="H238" s="7" t="s">
        <v>1331</v>
      </c>
      <c r="I238" s="7" t="s">
        <v>1332</v>
      </c>
      <c r="J238" s="7" t="s">
        <v>1377</v>
      </c>
      <c r="K238" s="7" t="s">
        <v>1372</v>
      </c>
      <c r="L238" s="7" t="s">
        <v>185</v>
      </c>
      <c r="M238" s="24"/>
      <c r="N238" s="24">
        <v>48</v>
      </c>
      <c r="O238" s="24"/>
      <c r="P238" s="24"/>
      <c r="Q238" s="30">
        <v>214</v>
      </c>
      <c r="R238" s="30"/>
      <c r="S238" s="30"/>
      <c r="T238" s="30"/>
      <c r="U238" s="85"/>
      <c r="V238" s="85"/>
      <c r="W238" s="85"/>
      <c r="X238" s="85"/>
      <c r="Y238" s="35"/>
      <c r="Z238" s="35"/>
      <c r="AA238" s="35"/>
      <c r="AB238" s="35"/>
      <c r="AC238" s="38"/>
      <c r="AD238" s="38">
        <v>160</v>
      </c>
      <c r="AE238" s="38"/>
      <c r="AF238" s="38"/>
      <c r="AG238" s="22"/>
      <c r="AH238" s="22">
        <v>4</v>
      </c>
      <c r="AI238" s="22"/>
      <c r="AJ238" s="22"/>
      <c r="AK238" s="43"/>
      <c r="AL238" s="43"/>
      <c r="AM238" s="43"/>
      <c r="AN238" s="43"/>
      <c r="AO238" s="44"/>
      <c r="AP238" s="44"/>
      <c r="AQ238" s="44"/>
      <c r="AR238" s="44"/>
      <c r="AS238" s="46"/>
      <c r="AT238" s="46"/>
      <c r="AU238" s="46"/>
      <c r="AV238" s="46"/>
      <c r="AW238" s="50"/>
      <c r="AX238" s="50">
        <v>2</v>
      </c>
      <c r="AY238" s="50"/>
      <c r="AZ238" s="50"/>
      <c r="BA238" s="54"/>
      <c r="BB238" s="54"/>
      <c r="BC238" s="54"/>
      <c r="BD238" s="64"/>
      <c r="BE238" s="64"/>
      <c r="BF238" s="64"/>
      <c r="BG238" s="57"/>
      <c r="BH238" s="57"/>
      <c r="BI238" s="57"/>
      <c r="BJ238" s="57"/>
      <c r="BK238" s="57"/>
      <c r="BL238" s="57"/>
      <c r="BM238" s="57"/>
      <c r="BN238" s="75"/>
      <c r="BO238" s="75"/>
      <c r="BP238" s="75"/>
      <c r="BQ238" s="75"/>
      <c r="BR238" s="78"/>
      <c r="BS238" s="78"/>
      <c r="BT238" s="78"/>
      <c r="BU238" s="61"/>
      <c r="BV238" s="61"/>
      <c r="BW238" s="61"/>
      <c r="BX238" s="61"/>
      <c r="BY238" s="71"/>
      <c r="BZ238" s="71"/>
      <c r="CA238" s="71"/>
      <c r="CB238" s="71"/>
      <c r="CC238" s="71"/>
      <c r="CD238" s="71"/>
      <c r="CE238" s="71"/>
      <c r="CF238" s="81"/>
      <c r="CG238" s="81"/>
      <c r="CH238" s="81"/>
      <c r="CI238" s="67"/>
      <c r="CJ238" s="67"/>
      <c r="CK238" s="67"/>
    </row>
    <row r="239" spans="1:89" x14ac:dyDescent="0.2">
      <c r="B239" s="1"/>
      <c r="M239" s="25"/>
      <c r="N239" s="26"/>
      <c r="O239" s="26"/>
      <c r="P239" s="26"/>
      <c r="Q239" s="31"/>
      <c r="R239" s="31"/>
      <c r="S239" s="31"/>
      <c r="T239" s="31"/>
      <c r="U239" s="68"/>
      <c r="V239" s="68"/>
      <c r="W239" s="68"/>
      <c r="X239" s="68"/>
      <c r="AC239" s="39"/>
      <c r="AD239" s="39"/>
      <c r="AE239" s="39"/>
      <c r="AF239" s="39"/>
      <c r="AS239" s="47"/>
      <c r="AT239" s="47"/>
      <c r="AU239" s="47"/>
      <c r="AV239" s="47"/>
      <c r="AW239" s="51"/>
      <c r="AX239" s="51"/>
      <c r="AY239" s="51"/>
      <c r="AZ239" s="51"/>
      <c r="BA239" s="34"/>
      <c r="BB239" s="34"/>
      <c r="BC239" s="34"/>
      <c r="BD239" s="47"/>
      <c r="BE239" s="47"/>
      <c r="BF239" s="47"/>
      <c r="BG239" s="58"/>
      <c r="BH239" s="58"/>
      <c r="BI239" s="58"/>
      <c r="BJ239" s="58"/>
      <c r="BK239" s="58"/>
      <c r="BL239" s="58"/>
      <c r="BM239" s="58"/>
      <c r="BN239" s="42"/>
      <c r="BO239" s="42"/>
      <c r="BP239" s="42"/>
      <c r="BQ239" s="42"/>
      <c r="BR239" s="28"/>
      <c r="BS239" s="28"/>
      <c r="BT239" s="28"/>
      <c r="BU239" s="51"/>
      <c r="BV239" s="51"/>
      <c r="BW239" s="51"/>
      <c r="BX239" s="51"/>
      <c r="BY239" s="72"/>
      <c r="BZ239" s="72"/>
      <c r="CA239" s="72"/>
      <c r="CB239" s="72"/>
      <c r="CC239" s="72"/>
      <c r="CD239" s="72"/>
      <c r="CE239" s="72"/>
      <c r="CF239" s="82"/>
      <c r="CG239" s="82"/>
      <c r="CH239" s="82"/>
      <c r="CI239" s="68"/>
      <c r="CJ239" s="68"/>
      <c r="CK239" s="68"/>
    </row>
  </sheetData>
  <sortState ref="A2:BR241">
    <sortCondition ref="E2:E241"/>
    <sortCondition ref="D2:D241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01"/>
  <sheetViews>
    <sheetView topLeftCell="I870" workbookViewId="0">
      <selection activeCell="P901" sqref="P901"/>
    </sheetView>
  </sheetViews>
  <sheetFormatPr baseColWidth="10" defaultRowHeight="12.75" x14ac:dyDescent="0.2"/>
  <cols>
    <col min="1" max="1" width="13.140625" style="1" bestFit="1" customWidth="1"/>
    <col min="2" max="2" width="26.85546875" style="11" bestFit="1" customWidth="1"/>
    <col min="3" max="3" width="7.42578125" style="1" bestFit="1" customWidth="1"/>
    <col min="4" max="4" width="9.5703125" style="1" bestFit="1" customWidth="1"/>
    <col min="5" max="5" width="14.85546875" style="1" bestFit="1" customWidth="1"/>
    <col min="6" max="6" width="30.7109375" style="1" bestFit="1" customWidth="1"/>
    <col min="7" max="7" width="34.85546875" style="1" bestFit="1" customWidth="1"/>
    <col min="8" max="11" width="34.85546875" style="1" customWidth="1"/>
    <col min="12" max="12" width="35.140625" style="1" bestFit="1" customWidth="1"/>
    <col min="13" max="13" width="5" style="27" bestFit="1" customWidth="1"/>
    <col min="14" max="14" width="6" style="27" bestFit="1" customWidth="1"/>
    <col min="15" max="15" width="4.28515625" style="27" bestFit="1" customWidth="1"/>
    <col min="16" max="16" width="6.5703125" style="27" bestFit="1" customWidth="1"/>
  </cols>
  <sheetData>
    <row r="1" spans="1:17" ht="82.5" x14ac:dyDescent="0.2">
      <c r="A1" s="20" t="s">
        <v>548</v>
      </c>
      <c r="B1" s="21" t="s">
        <v>575</v>
      </c>
      <c r="C1" s="20" t="s">
        <v>552</v>
      </c>
      <c r="D1" s="20" t="s">
        <v>549</v>
      </c>
      <c r="E1" s="20" t="s">
        <v>550</v>
      </c>
      <c r="F1" s="20" t="s">
        <v>571</v>
      </c>
      <c r="G1" s="20" t="s">
        <v>675</v>
      </c>
      <c r="H1" s="20" t="s">
        <v>898</v>
      </c>
      <c r="I1" s="20" t="s">
        <v>899</v>
      </c>
      <c r="J1" s="20" t="s">
        <v>1374</v>
      </c>
      <c r="K1" s="20" t="s">
        <v>903</v>
      </c>
      <c r="L1" s="20" t="s">
        <v>551</v>
      </c>
      <c r="M1" s="23" t="s">
        <v>612</v>
      </c>
      <c r="N1" s="23" t="s">
        <v>617</v>
      </c>
      <c r="O1" s="23" t="s">
        <v>624</v>
      </c>
      <c r="P1" s="23" t="s">
        <v>632</v>
      </c>
      <c r="Q1" s="87" t="s">
        <v>904</v>
      </c>
    </row>
    <row r="2" spans="1:17" x14ac:dyDescent="0.2">
      <c r="A2" s="7" t="s">
        <v>11</v>
      </c>
      <c r="B2" s="10" t="s">
        <v>576</v>
      </c>
      <c r="C2" s="7" t="s">
        <v>673</v>
      </c>
      <c r="D2" s="7" t="s">
        <v>22</v>
      </c>
      <c r="E2" s="7" t="s">
        <v>23</v>
      </c>
      <c r="F2" s="7" t="s">
        <v>24</v>
      </c>
      <c r="G2" s="7" t="s">
        <v>676</v>
      </c>
      <c r="H2" s="7" t="s">
        <v>919</v>
      </c>
      <c r="I2" s="7" t="s">
        <v>920</v>
      </c>
      <c r="J2" s="7" t="s">
        <v>1375</v>
      </c>
      <c r="K2" s="7" t="s">
        <v>1371</v>
      </c>
      <c r="L2" s="7" t="s">
        <v>15</v>
      </c>
      <c r="M2" s="24"/>
      <c r="N2" s="24">
        <v>240</v>
      </c>
      <c r="O2" s="24"/>
      <c r="P2" s="24"/>
      <c r="Q2" t="str">
        <f>"var Allemand"&amp;J2&amp;D2&amp;"=L.marker(["&amp;H2&amp;","&amp;I2&amp;"],{icon:"&amp;K2&amp;",bounceOnAdd: true, bounceOnAddOptions: {duration: 500, height: 100},bounceOnAddCallback: function() {console.log('done')}}).bindPopup('&lt;p align=center&gt; &lt;font size=2&gt; &lt;b&gt;Allemand&lt;/font&gt;  &lt;br&gt;&lt;br&gt;"&amp;G2&amp;" "&amp;C2&amp;"&lt;/b&gt; &lt;br&gt;&lt;i&gt;"&amp;L2&amp;"&lt;/i&gt; &lt;br&gt; &lt;table border align = center bgcolor = #D8D9CA width=100&gt; &lt;tr align=center &gt; &lt;th&gt; LV1 &lt;th&gt;"&amp;M2&amp;"&lt;tr align=center &gt; &lt;th&gt;LV2 &lt;th&gt;"&amp;N2&amp;"&lt;tr align=center &gt; &lt;th&gt;LV3 &lt;th&gt;"&amp;O2&amp;"&lt;tr align=center &gt; &lt;th&gt; Lvapp &lt;th&gt;"&amp;P2&amp;"');Allemand"&amp;J2&amp;D2&amp;".addTo (Allemand"&amp;J2&amp;");"</f>
        <v>var AllemandC0080011U=L.marker([49.771663,4.7164916],{icon:icon_college,bounceOnAdd: true, bounceOnAddOptions: {duration: 500, height: 100},bounceOnAddCallback: function() {console.log('done')}}).bindPopup('&lt;p align=center&gt; &lt;font size=2&gt; &lt;b&gt;Allemand&lt;/font&gt;  &lt;br&gt;&lt;br&gt;CLG JEAN MACE (public)&lt;/b&gt; &lt;br&gt;&lt;i&gt;CHARLEVILLE-MEZIERES&lt;/i&gt; &lt;br&gt; &lt;table border align = center bgcolor = #D8D9CA width=100&gt; &lt;tr align=center &gt; &lt;th&gt; LV1 &lt;th&gt;&lt;tr align=center &gt; &lt;th&gt;LV2 &lt;th&gt;240&lt;tr align=center &gt; &lt;th&gt;LV3 &lt;th&gt;&lt;tr align=center &gt; &lt;th&gt; Lvapp &lt;th&gt;');AllemandC0080011U.addTo (AllemandC);</v>
      </c>
    </row>
    <row r="3" spans="1:17" x14ac:dyDescent="0.2">
      <c r="A3" s="7" t="s">
        <v>11</v>
      </c>
      <c r="B3" s="10" t="s">
        <v>576</v>
      </c>
      <c r="C3" s="7" t="s">
        <v>673</v>
      </c>
      <c r="D3" s="7" t="s">
        <v>25</v>
      </c>
      <c r="E3" s="7" t="s">
        <v>23</v>
      </c>
      <c r="F3" s="7" t="s">
        <v>26</v>
      </c>
      <c r="G3" s="7" t="s">
        <v>677</v>
      </c>
      <c r="H3" s="7" t="s">
        <v>921</v>
      </c>
      <c r="I3" s="7" t="s">
        <v>922</v>
      </c>
      <c r="J3" s="7" t="s">
        <v>1375</v>
      </c>
      <c r="K3" s="7" t="s">
        <v>1371</v>
      </c>
      <c r="L3" s="7" t="s">
        <v>27</v>
      </c>
      <c r="M3" s="24">
        <v>95</v>
      </c>
      <c r="N3" s="24">
        <v>178</v>
      </c>
      <c r="O3" s="24"/>
      <c r="P3" s="24"/>
      <c r="Q3" t="str">
        <f t="shared" ref="Q3:Q66" si="0">"var Allemand"&amp;J3&amp;D3&amp;"=L.marker(["&amp;H3&amp;","&amp;I3&amp;"],{icon:"&amp;K3&amp;",bounceOnAdd: true, bounceOnAddOptions: {duration: 500, height: 100},bounceOnAddCallback: function() {console.log('done')}}).bindPopup('&lt;p align=center&gt; &lt;font size=2&gt; &lt;b&gt;Allemand&lt;/font&gt;  &lt;br&gt;&lt;br&gt;"&amp;G3&amp;" "&amp;C3&amp;"&lt;/b&gt; &lt;br&gt;&lt;i&gt;"&amp;L3&amp;"&lt;/i&gt; &lt;br&gt; &lt;table border align = center bgcolor = #D8D9CA width=100&gt; &lt;tr align=center &gt; &lt;th&gt; LV1 &lt;th&gt;"&amp;M3&amp;"&lt;tr align=center &gt; &lt;th&gt;LV2 &lt;th&gt;"&amp;N3&amp;"&lt;tr align=center &gt; &lt;th&gt;LV3 &lt;th&gt;"&amp;O3&amp;"&lt;tr align=center &gt; &lt;th&gt; Lvapp &lt;th&gt;"&amp;P3&amp;"');Allemand"&amp;J3&amp;D3&amp;".addTo (Allemand"&amp;J3&amp;");"</f>
        <v>var AllemandC0080016Z=L.marker([49.6750684,5.0417015],{icon:icon_college,bounceOnAdd: true, bounceOnAddOptions: {duration: 500, height: 100},bounceOnAddCallback: function() {console.log('done')}}).bindPopup('&lt;p align=center&gt; &lt;font size=2&gt; &lt;b&gt;Allemand&lt;/font&gt;  &lt;br&gt;&lt;br&gt;CLG MARIE-HELENE CARDOT (public)&lt;/b&gt; &lt;br&gt;&lt;i&gt;DOUZY&lt;/i&gt; &lt;br&gt; &lt;table border align = center bgcolor = #D8D9CA width=100&gt; &lt;tr align=center &gt; &lt;th&gt; LV1 &lt;th&gt;95&lt;tr align=center &gt; &lt;th&gt;LV2 &lt;th&gt;178&lt;tr align=center &gt; &lt;th&gt;LV3 &lt;th&gt;&lt;tr align=center &gt; &lt;th&gt; Lvapp &lt;th&gt;');AllemandC0080016Z.addTo (AllemandC);</v>
      </c>
    </row>
    <row r="4" spans="1:17" x14ac:dyDescent="0.2">
      <c r="A4" s="7" t="s">
        <v>11</v>
      </c>
      <c r="B4" s="10" t="s">
        <v>587</v>
      </c>
      <c r="C4" s="7" t="s">
        <v>673</v>
      </c>
      <c r="D4" s="7" t="s">
        <v>28</v>
      </c>
      <c r="E4" s="7" t="s">
        <v>23</v>
      </c>
      <c r="F4" s="7" t="s">
        <v>29</v>
      </c>
      <c r="G4" s="7" t="s">
        <v>678</v>
      </c>
      <c r="H4" s="7" t="s">
        <v>923</v>
      </c>
      <c r="I4" s="7" t="s">
        <v>924</v>
      </c>
      <c r="J4" s="7" t="s">
        <v>1375</v>
      </c>
      <c r="K4" s="7" t="s">
        <v>1371</v>
      </c>
      <c r="L4" s="7" t="s">
        <v>30</v>
      </c>
      <c r="M4" s="24">
        <v>47</v>
      </c>
      <c r="N4" s="24">
        <v>21</v>
      </c>
      <c r="O4" s="24"/>
      <c r="P4" s="24"/>
      <c r="Q4" t="str">
        <f t="shared" si="0"/>
        <v>var AllemandC0080017A=L.marker([49.9915268,4.7056313],{icon:icon_college,bounceOnAdd: true, bounceOnAddOptions: {duration: 500, height: 100},bounceOnAddCallback: function() {console.log('done')}}).bindPopup('&lt;p align=center&gt; &lt;font size=2&gt; &lt;b&gt;Allemand&lt;/font&gt;  &lt;br&gt;&lt;br&gt;CLG LES AURAINS (public)&lt;/b&gt; &lt;br&gt;&lt;i&gt;FUMAY&lt;/i&gt; &lt;br&gt; &lt;table border align = center bgcolor = #D8D9CA width=100&gt; &lt;tr align=center &gt; &lt;th&gt; LV1 &lt;th&gt;47&lt;tr align=center &gt; &lt;th&gt;LV2 &lt;th&gt;21&lt;tr align=center &gt; &lt;th&gt;LV3 &lt;th&gt;&lt;tr align=center &gt; &lt;th&gt; Lvapp &lt;th&gt;');AllemandC0080017A.addTo (AllemandC);</v>
      </c>
    </row>
    <row r="5" spans="1:17" x14ac:dyDescent="0.2">
      <c r="A5" s="7" t="s">
        <v>11</v>
      </c>
      <c r="B5" s="10" t="s">
        <v>577</v>
      </c>
      <c r="C5" s="7" t="s">
        <v>673</v>
      </c>
      <c r="D5" s="7" t="s">
        <v>34</v>
      </c>
      <c r="E5" s="7" t="s">
        <v>23</v>
      </c>
      <c r="F5" s="7" t="s">
        <v>35</v>
      </c>
      <c r="G5" s="7" t="s">
        <v>679</v>
      </c>
      <c r="H5" s="7" t="s">
        <v>925</v>
      </c>
      <c r="I5" s="7" t="s">
        <v>926</v>
      </c>
      <c r="J5" s="7" t="s">
        <v>1375</v>
      </c>
      <c r="K5" s="7" t="s">
        <v>1371</v>
      </c>
      <c r="L5" s="7" t="s">
        <v>36</v>
      </c>
      <c r="M5" s="24">
        <v>60</v>
      </c>
      <c r="N5" s="24">
        <v>153</v>
      </c>
      <c r="O5" s="24"/>
      <c r="P5" s="24"/>
      <c r="Q5" t="str">
        <f t="shared" si="0"/>
        <v>var AllemandC0080021E=L.marker([49.3959086,4.37714],{icon:icon_college,bounceOnAdd: true, bounceOnAddOptions: {duration: 500, height: 100},bounceOnAddCallback: function() {console.log('done')}}).bindPopup('&lt;p align=center&gt; &lt;font size=2&gt; &lt;b&gt;Allemand&lt;/font&gt;  &lt;br&gt;&lt;br&gt;CLG DE LA RETOURNE (public)&lt;/b&gt; &lt;br&gt;&lt;i&gt;JUNIVILLE&lt;/i&gt; &lt;br&gt; &lt;table border align = center bgcolor = #D8D9CA width=100&gt; &lt;tr align=center &gt; &lt;th&gt; LV1 &lt;th&gt;60&lt;tr align=center &gt; &lt;th&gt;LV2 &lt;th&gt;153&lt;tr align=center &gt; &lt;th&gt;LV3 &lt;th&gt;&lt;tr align=center &gt; &lt;th&gt; Lvapp &lt;th&gt;');AllemandC0080021E.addTo (AllemandC);</v>
      </c>
    </row>
    <row r="6" spans="1:17" x14ac:dyDescent="0.2">
      <c r="A6" s="7" t="s">
        <v>11</v>
      </c>
      <c r="B6" s="10" t="s">
        <v>576</v>
      </c>
      <c r="C6" s="7" t="s">
        <v>673</v>
      </c>
      <c r="D6" s="7" t="s">
        <v>41</v>
      </c>
      <c r="E6" s="7" t="s">
        <v>23</v>
      </c>
      <c r="F6" s="7" t="s">
        <v>42</v>
      </c>
      <c r="G6" s="7" t="s">
        <v>680</v>
      </c>
      <c r="H6" s="7" t="s">
        <v>927</v>
      </c>
      <c r="I6" s="7" t="s">
        <v>928</v>
      </c>
      <c r="J6" s="7" t="s">
        <v>1375</v>
      </c>
      <c r="K6" s="7" t="s">
        <v>1371</v>
      </c>
      <c r="L6" s="7" t="s">
        <v>15</v>
      </c>
      <c r="M6" s="24"/>
      <c r="N6" s="24">
        <v>66</v>
      </c>
      <c r="O6" s="24"/>
      <c r="P6" s="24"/>
      <c r="Q6" t="str">
        <f t="shared" si="0"/>
        <v>var AllemandC0080035V=L.marker([49.7753794,4.726326],{icon:icon_college,bounceOnAdd: true, bounceOnAddOptions: {duration: 500, height: 100},bounceOnAddCallback: function() {console.log('done')}}).bindPopup('&lt;p align=center&gt; &lt;font size=2&gt; &lt;b&gt;Allemand&lt;/font&gt;  &lt;br&gt;&lt;br&gt;CLG ARTHUR RIMBAUD (public)&lt;/b&gt; &lt;br&gt;&lt;i&gt;CHARLEVILLE-MEZIERES&lt;/i&gt; &lt;br&gt; &lt;table border align = center bgcolor = #D8D9CA width=100&gt; &lt;tr align=center &gt; &lt;th&gt; LV1 &lt;th&gt;&lt;tr align=center &gt; &lt;th&gt;LV2 &lt;th&gt;66&lt;tr align=center &gt; &lt;th&gt;LV3 &lt;th&gt;&lt;tr align=center &gt; &lt;th&gt; Lvapp &lt;th&gt;');AllemandC0080035V.addTo (AllemandC);</v>
      </c>
    </row>
    <row r="7" spans="1:17" x14ac:dyDescent="0.2">
      <c r="A7" s="7" t="s">
        <v>11</v>
      </c>
      <c r="B7" s="10" t="s">
        <v>576</v>
      </c>
      <c r="C7" s="7" t="s">
        <v>673</v>
      </c>
      <c r="D7" s="7" t="s">
        <v>43</v>
      </c>
      <c r="E7" s="7" t="s">
        <v>23</v>
      </c>
      <c r="F7" s="7" t="s">
        <v>44</v>
      </c>
      <c r="G7" s="7" t="s">
        <v>681</v>
      </c>
      <c r="H7" s="7" t="s">
        <v>929</v>
      </c>
      <c r="I7" s="7" t="s">
        <v>930</v>
      </c>
      <c r="J7" s="7" t="s">
        <v>1375</v>
      </c>
      <c r="K7" s="7" t="s">
        <v>1371</v>
      </c>
      <c r="L7" s="7" t="s">
        <v>45</v>
      </c>
      <c r="M7" s="24"/>
      <c r="N7" s="24">
        <v>12</v>
      </c>
      <c r="O7" s="24"/>
      <c r="P7" s="24"/>
      <c r="Q7" t="str">
        <f t="shared" si="0"/>
        <v>var AllemandC0080036W=L.marker([49.8178279,4.74591],{icon:icon_college,bounceOnAdd: true, bounceOnAddOptions: {duration: 500, height: 100},bounceOnAddCallback: function() {console.log('done')}}).bindPopup('&lt;p align=center&gt; &lt;font size=2&gt; &lt;b&gt;Allemand&lt;/font&gt;  &lt;br&gt;&lt;br&gt;CLG JEAN ROGISSART (public)&lt;/b&gt; &lt;br&gt;&lt;i&gt;NOUZONVILLE&lt;/i&gt; &lt;br&gt; &lt;table border align = center bgcolor = #D8D9CA width=100&gt; &lt;tr align=center &gt; &lt;th&gt; LV1 &lt;th&gt;&lt;tr align=center &gt; &lt;th&gt;LV2 &lt;th&gt;12&lt;tr align=center &gt; &lt;th&gt;LV3 &lt;th&gt;&lt;tr align=center &gt; &lt;th&gt; Lvapp &lt;th&gt;');AllemandC0080036W.addTo (AllemandC);</v>
      </c>
    </row>
    <row r="8" spans="1:17" x14ac:dyDescent="0.2">
      <c r="A8" s="7" t="s">
        <v>11</v>
      </c>
      <c r="B8" s="10" t="s">
        <v>576</v>
      </c>
      <c r="C8" s="7" t="s">
        <v>673</v>
      </c>
      <c r="D8" s="7" t="s">
        <v>52</v>
      </c>
      <c r="E8" s="7" t="s">
        <v>23</v>
      </c>
      <c r="F8" s="7" t="s">
        <v>53</v>
      </c>
      <c r="G8" s="7" t="s">
        <v>682</v>
      </c>
      <c r="H8" s="7" t="s">
        <v>931</v>
      </c>
      <c r="I8" s="7" t="s">
        <v>932</v>
      </c>
      <c r="J8" s="7" t="s">
        <v>1375</v>
      </c>
      <c r="K8" s="7" t="s">
        <v>1371</v>
      </c>
      <c r="L8" s="7" t="s">
        <v>54</v>
      </c>
      <c r="M8" s="24"/>
      <c r="N8" s="24">
        <v>229</v>
      </c>
      <c r="O8" s="24"/>
      <c r="P8" s="24"/>
      <c r="Q8" t="str">
        <f t="shared" si="0"/>
        <v>var AllemandC0080042C=L.marker([49.8438962,4.532665],{icon:icon_college,bounceOnAdd: true, bounceOnAddOptions: {duration: 500, height: 100},bounceOnAddCallback: function() {console.log('done')}}).bindPopup('&lt;p align=center&gt; &lt;font size=2&gt; &lt;b&gt;Allemand&lt;/font&gt;  &lt;br&gt;&lt;br&gt;CLG DU BLANC MARAIS (public)&lt;/b&gt; &lt;br&gt;&lt;i&gt;RIMOGNE&lt;/i&gt; &lt;br&gt; &lt;table border align = center bgcolor = #D8D9CA width=100&gt; &lt;tr align=center &gt; &lt;th&gt; LV1 &lt;th&gt;&lt;tr align=center &gt; &lt;th&gt;LV2 &lt;th&gt;229&lt;tr align=center &gt; &lt;th&gt;LV3 &lt;th&gt;&lt;tr align=center &gt; &lt;th&gt; Lvapp &lt;th&gt;');AllemandC0080042C.addTo (AllemandC);</v>
      </c>
    </row>
    <row r="9" spans="1:17" x14ac:dyDescent="0.2">
      <c r="A9" s="7" t="s">
        <v>11</v>
      </c>
      <c r="B9" s="10" t="s">
        <v>576</v>
      </c>
      <c r="C9" s="7" t="s">
        <v>673</v>
      </c>
      <c r="D9" s="7" t="s">
        <v>58</v>
      </c>
      <c r="E9" s="7" t="s">
        <v>23</v>
      </c>
      <c r="F9" s="7" t="s">
        <v>59</v>
      </c>
      <c r="G9" s="7" t="s">
        <v>683</v>
      </c>
      <c r="H9" s="7" t="s">
        <v>933</v>
      </c>
      <c r="I9" s="7" t="s">
        <v>934</v>
      </c>
      <c r="J9" s="7" t="s">
        <v>1375</v>
      </c>
      <c r="K9" s="7" t="s">
        <v>1371</v>
      </c>
      <c r="L9" s="7" t="s">
        <v>57</v>
      </c>
      <c r="M9" s="24"/>
      <c r="N9" s="24">
        <v>267</v>
      </c>
      <c r="O9" s="24"/>
      <c r="P9" s="24"/>
      <c r="Q9" t="str">
        <f t="shared" si="0"/>
        <v>var AllemandC0080046G=L.marker([49.6995268,4.9527028],{icon:icon_college,bounceOnAdd: true, bounceOnAddOptions: {duration: 500, height: 100},bounceOnAddCallback: function() {console.log('done')}}).bindPopup('&lt;p align=center&gt; &lt;font size=2&gt; &lt;b&gt;Allemand&lt;/font&gt;  &lt;br&gt;&lt;br&gt;CLG ELISABETH DE NASSAU (public)&lt;/b&gt; &lt;br&gt;&lt;i&gt;SEDAN&lt;/i&gt; &lt;br&gt; &lt;table border align = center bgcolor = #D8D9CA width=100&gt; &lt;tr align=center &gt; &lt;th&gt; LV1 &lt;th&gt;&lt;tr align=center &gt; &lt;th&gt;LV2 &lt;th&gt;267&lt;tr align=center &gt; &lt;th&gt;LV3 &lt;th&gt;&lt;tr align=center &gt; &lt;th&gt; Lvapp &lt;th&gt;');AllemandC0080046G.addTo (AllemandC);</v>
      </c>
    </row>
    <row r="10" spans="1:17" x14ac:dyDescent="0.2">
      <c r="A10" s="7" t="s">
        <v>11</v>
      </c>
      <c r="B10" s="10" t="s">
        <v>587</v>
      </c>
      <c r="C10" s="7" t="s">
        <v>673</v>
      </c>
      <c r="D10" s="7" t="s">
        <v>64</v>
      </c>
      <c r="E10" s="7" t="s">
        <v>23</v>
      </c>
      <c r="F10" s="7" t="s">
        <v>65</v>
      </c>
      <c r="G10" s="7" t="s">
        <v>684</v>
      </c>
      <c r="H10" s="7" t="s">
        <v>935</v>
      </c>
      <c r="I10" s="7" t="s">
        <v>936</v>
      </c>
      <c r="J10" s="7" t="s">
        <v>1375</v>
      </c>
      <c r="K10" s="7" t="s">
        <v>1371</v>
      </c>
      <c r="L10" s="7" t="s">
        <v>66</v>
      </c>
      <c r="M10" s="24"/>
      <c r="N10" s="24">
        <v>23</v>
      </c>
      <c r="O10" s="24"/>
      <c r="P10" s="24"/>
      <c r="Q10" t="str">
        <f t="shared" si="0"/>
        <v>var AllemandC0080052N=L.marker([50.0874677,4.7282222],{icon:icon_college,bounceOnAdd: true, bounceOnAddOptions: {duration: 500, height: 100},bounceOnAddCallback: function() {console.log('done')}}).bindPopup('&lt;p align=center&gt; &lt;font size=2&gt; &lt;b&gt;Allemand&lt;/font&gt;  &lt;br&gt;&lt;br&gt;CLG CHARLES BRUNEAU (public)&lt;/b&gt; &lt;br&gt;&lt;i&gt;VIREUX-WALLERAND&lt;/i&gt; &lt;br&gt; &lt;table border align = center bgcolor = #D8D9CA width=100&gt; &lt;tr align=center &gt; &lt;th&gt; LV1 &lt;th&gt;&lt;tr align=center &gt; &lt;th&gt;LV2 &lt;th&gt;23&lt;tr align=center &gt; &lt;th&gt;LV3 &lt;th&gt;&lt;tr align=center &gt; &lt;th&gt; Lvapp &lt;th&gt;');AllemandC0080052N.addTo (AllemandC);</v>
      </c>
    </row>
    <row r="11" spans="1:17" x14ac:dyDescent="0.2">
      <c r="A11" s="7" t="s">
        <v>11</v>
      </c>
      <c r="B11" s="10" t="s">
        <v>576</v>
      </c>
      <c r="C11" s="7" t="s">
        <v>673</v>
      </c>
      <c r="D11" s="7" t="s">
        <v>71</v>
      </c>
      <c r="E11" s="7" t="s">
        <v>23</v>
      </c>
      <c r="F11" s="7" t="s">
        <v>72</v>
      </c>
      <c r="G11" s="7" t="s">
        <v>685</v>
      </c>
      <c r="H11" s="7" t="s">
        <v>937</v>
      </c>
      <c r="I11" s="7" t="s">
        <v>938</v>
      </c>
      <c r="J11" s="7" t="s">
        <v>1375</v>
      </c>
      <c r="K11" s="7" t="s">
        <v>1371</v>
      </c>
      <c r="L11" s="7" t="s">
        <v>15</v>
      </c>
      <c r="M11" s="24"/>
      <c r="N11" s="24">
        <v>163</v>
      </c>
      <c r="O11" s="24"/>
      <c r="P11" s="24"/>
      <c r="Q11" t="str">
        <f t="shared" si="0"/>
        <v>var AllemandC0080068F=L.marker([49.7867877,4.7166025],{icon:icon_college,bounceOnAdd: true, bounceOnAddOptions: {duration: 500, height: 100},bounceOnAddCallback: function() {console.log('done')}}).bindPopup('&lt;p align=center&gt; &lt;font size=2&gt; &lt;b&gt;Allemand&lt;/font&gt;  &lt;br&gt;&lt;br&gt;CLG ROUGET DE LISLE (public)&lt;/b&gt; &lt;br&gt;&lt;i&gt;CHARLEVILLE-MEZIERES&lt;/i&gt; &lt;br&gt; &lt;table border align = center bgcolor = #D8D9CA width=100&gt; &lt;tr align=center &gt; &lt;th&gt; LV1 &lt;th&gt;&lt;tr align=center &gt; &lt;th&gt;LV2 &lt;th&gt;163&lt;tr align=center &gt; &lt;th&gt;LV3 &lt;th&gt;&lt;tr align=center &gt; &lt;th&gt; Lvapp &lt;th&gt;');AllemandC0080068F.addTo (AllemandC);</v>
      </c>
    </row>
    <row r="12" spans="1:17" x14ac:dyDescent="0.2">
      <c r="A12" s="7" t="s">
        <v>11</v>
      </c>
      <c r="B12" s="10" t="s">
        <v>576</v>
      </c>
      <c r="C12" s="7" t="s">
        <v>673</v>
      </c>
      <c r="D12" s="7" t="s">
        <v>73</v>
      </c>
      <c r="E12" s="7" t="s">
        <v>23</v>
      </c>
      <c r="F12" s="7" t="s">
        <v>74</v>
      </c>
      <c r="G12" s="7" t="s">
        <v>686</v>
      </c>
      <c r="H12" s="7" t="s">
        <v>939</v>
      </c>
      <c r="I12" s="7" t="s">
        <v>940</v>
      </c>
      <c r="J12" s="7" t="s">
        <v>1375</v>
      </c>
      <c r="K12" s="7" t="s">
        <v>1371</v>
      </c>
      <c r="L12" s="7" t="s">
        <v>15</v>
      </c>
      <c r="M12" s="24">
        <v>47</v>
      </c>
      <c r="N12" s="24">
        <v>22</v>
      </c>
      <c r="O12" s="24"/>
      <c r="P12" s="24"/>
      <c r="Q12" t="str">
        <f t="shared" si="0"/>
        <v>var AllemandC0080079T=L.marker([49.7662969,4.6934313],{icon:icon_college,bounceOnAdd: true, bounceOnAddOptions: {duration: 500, height: 100},bounceOnAddCallback: function() {console.log('done')}}).bindPopup('&lt;p align=center&gt; &lt;font size=2&gt; &lt;b&gt;Allemand&lt;/font&gt;  &lt;br&gt;&lt;br&gt;CLG FRED SCAMARONI (public)&lt;/b&gt; &lt;br&gt;&lt;i&gt;CHARLEVILLE-MEZIERES&lt;/i&gt; &lt;br&gt; &lt;table border align = center bgcolor = #D8D9CA width=100&gt; &lt;tr align=center &gt; &lt;th&gt; LV1 &lt;th&gt;47&lt;tr align=center &gt; &lt;th&gt;LV2 &lt;th&gt;22&lt;tr align=center &gt; &lt;th&gt;LV3 &lt;th&gt;&lt;tr align=center &gt; &lt;th&gt; Lvapp &lt;th&gt;');AllemandC0080079T.addTo (AllemandC);</v>
      </c>
    </row>
    <row r="13" spans="1:17" x14ac:dyDescent="0.2">
      <c r="A13" s="7" t="s">
        <v>11</v>
      </c>
      <c r="B13" s="10" t="s">
        <v>587</v>
      </c>
      <c r="C13" s="7" t="s">
        <v>673</v>
      </c>
      <c r="D13" s="7" t="s">
        <v>91</v>
      </c>
      <c r="E13" s="7" t="s">
        <v>23</v>
      </c>
      <c r="F13" s="7" t="s">
        <v>92</v>
      </c>
      <c r="G13" s="7" t="s">
        <v>687</v>
      </c>
      <c r="H13" s="7" t="s">
        <v>941</v>
      </c>
      <c r="I13" s="7" t="s">
        <v>942</v>
      </c>
      <c r="J13" s="7" t="s">
        <v>1375</v>
      </c>
      <c r="K13" s="7" t="s">
        <v>1371</v>
      </c>
      <c r="L13" s="7" t="s">
        <v>93</v>
      </c>
      <c r="M13" s="24"/>
      <c r="N13" s="24">
        <v>150</v>
      </c>
      <c r="O13" s="24"/>
      <c r="P13" s="24"/>
      <c r="Q13" t="str">
        <f t="shared" si="0"/>
        <v>var AllemandC0080105W=L.marker([49.8539481,4.7350261],{icon:icon_college,bounceOnAdd: true, bounceOnAddOptions: {duration: 500, height: 100},bounceOnAddCallback: function() {console.log('done')}}).bindPopup('&lt;p align=center&gt; &lt;font size=2&gt; &lt;b&gt;Allemand&lt;/font&gt;  &lt;br&gt;&lt;br&gt;CLG JULES FERRY (public)&lt;/b&gt; &lt;br&gt;&lt;i&gt;BOGNY-SUR-MEUSE&lt;/i&gt; &lt;br&gt; &lt;table border align = center bgcolor = #D8D9CA width=100&gt; &lt;tr align=center &gt; &lt;th&gt; LV1 &lt;th&gt;&lt;tr align=center &gt; &lt;th&gt;LV2 &lt;th&gt;150&lt;tr align=center &gt; &lt;th&gt;LV3 &lt;th&gt;&lt;tr align=center &gt; &lt;th&gt; Lvapp &lt;th&gt;');AllemandC0080105W.addTo (AllemandC);</v>
      </c>
    </row>
    <row r="14" spans="1:17" x14ac:dyDescent="0.2">
      <c r="A14" s="7" t="s">
        <v>11</v>
      </c>
      <c r="B14" s="10" t="s">
        <v>576</v>
      </c>
      <c r="C14" s="7" t="s">
        <v>673</v>
      </c>
      <c r="D14" s="7" t="s">
        <v>94</v>
      </c>
      <c r="E14" s="7" t="s">
        <v>23</v>
      </c>
      <c r="F14" s="7" t="s">
        <v>95</v>
      </c>
      <c r="G14" s="7" t="s">
        <v>688</v>
      </c>
      <c r="H14" s="7" t="s">
        <v>943</v>
      </c>
      <c r="I14" s="7" t="s">
        <v>944</v>
      </c>
      <c r="J14" s="7" t="s">
        <v>1375</v>
      </c>
      <c r="K14" s="7" t="s">
        <v>1371</v>
      </c>
      <c r="L14" s="7" t="s">
        <v>57</v>
      </c>
      <c r="M14" s="24"/>
      <c r="N14" s="24">
        <v>71</v>
      </c>
      <c r="O14" s="24"/>
      <c r="P14" s="24"/>
      <c r="Q14" t="str">
        <f t="shared" si="0"/>
        <v>var AllemandC0080826E=L.marker([49.694299,4.9397976],{icon:icon_college,bounceOnAdd: true, bounceOnAddOptions: {duration: 500, height: 100},bounceOnAddCallback: function() {console.log('done')}}).bindPopup('&lt;p align=center&gt; &lt;font size=2&gt; &lt;b&gt;Allemand&lt;/font&gt;  &lt;br&gt;&lt;br&gt;CLG LE LAC (public)&lt;/b&gt; &lt;br&gt;&lt;i&gt;SEDAN&lt;/i&gt; &lt;br&gt; &lt;table border align = center bgcolor = #D8D9CA width=100&gt; &lt;tr align=center &gt; &lt;th&gt; LV1 &lt;th&gt;&lt;tr align=center &gt; &lt;th&gt;LV2 &lt;th&gt;71&lt;tr align=center &gt; &lt;th&gt;LV3 &lt;th&gt;&lt;tr align=center &gt; &lt;th&gt; Lvapp &lt;th&gt;');AllemandC0080826E.addTo (AllemandC);</v>
      </c>
    </row>
    <row r="15" spans="1:17" x14ac:dyDescent="0.2">
      <c r="A15" s="7" t="s">
        <v>11</v>
      </c>
      <c r="B15" s="10" t="s">
        <v>587</v>
      </c>
      <c r="C15" s="7" t="s">
        <v>673</v>
      </c>
      <c r="D15" s="7" t="s">
        <v>96</v>
      </c>
      <c r="E15" s="7" t="s">
        <v>23</v>
      </c>
      <c r="F15" s="7" t="s">
        <v>97</v>
      </c>
      <c r="G15" s="7" t="s">
        <v>689</v>
      </c>
      <c r="H15" s="7" t="s">
        <v>945</v>
      </c>
      <c r="I15" s="7" t="s">
        <v>946</v>
      </c>
      <c r="J15" s="7" t="s">
        <v>1375</v>
      </c>
      <c r="K15" s="7" t="s">
        <v>1371</v>
      </c>
      <c r="L15" s="7" t="s">
        <v>98</v>
      </c>
      <c r="M15" s="24">
        <v>44</v>
      </c>
      <c r="N15" s="24">
        <v>165</v>
      </c>
      <c r="O15" s="24"/>
      <c r="P15" s="24"/>
      <c r="Q15" t="str">
        <f t="shared" si="0"/>
        <v>var AllemandC0080827F=L.marker([49.8839456,4.7458351],{icon:icon_college,bounceOnAdd: true, bounceOnAddOptions: {duration: 500, height: 100},bounceOnAddCallback: function() {console.log('done')}}).bindPopup('&lt;p align=center&gt; &lt;font size=2&gt; &lt;b&gt;Allemand&lt;/font&gt;  &lt;br&gt;&lt;br&gt;CLG LES DEUX VALLEES (public)&lt;/b&gt; &lt;br&gt;&lt;i&gt;MONTHERME&lt;/i&gt; &lt;br&gt; &lt;table border align = center bgcolor = #D8D9CA width=100&gt; &lt;tr align=center &gt; &lt;th&gt; LV1 &lt;th&gt;44&lt;tr align=center &gt; &lt;th&gt;LV2 &lt;th&gt;165&lt;tr align=center &gt; &lt;th&gt;LV3 &lt;th&gt;&lt;tr align=center &gt; &lt;th&gt; Lvapp &lt;th&gt;');AllemandC0080827F.addTo (AllemandC);</v>
      </c>
    </row>
    <row r="16" spans="1:17" x14ac:dyDescent="0.2">
      <c r="A16" s="7" t="s">
        <v>11</v>
      </c>
      <c r="B16" s="10" t="s">
        <v>576</v>
      </c>
      <c r="C16" s="7" t="s">
        <v>673</v>
      </c>
      <c r="D16" s="7" t="s">
        <v>99</v>
      </c>
      <c r="E16" s="7" t="s">
        <v>23</v>
      </c>
      <c r="F16" s="7" t="s">
        <v>100</v>
      </c>
      <c r="G16" s="7" t="s">
        <v>690</v>
      </c>
      <c r="H16" s="7" t="s">
        <v>947</v>
      </c>
      <c r="I16" s="7" t="s">
        <v>948</v>
      </c>
      <c r="J16" s="7" t="s">
        <v>1375</v>
      </c>
      <c r="K16" s="7" t="s">
        <v>1371</v>
      </c>
      <c r="L16" s="7" t="s">
        <v>15</v>
      </c>
      <c r="M16" s="24"/>
      <c r="N16" s="24">
        <v>30</v>
      </c>
      <c r="O16" s="24"/>
      <c r="P16" s="24"/>
      <c r="Q16" t="str">
        <f t="shared" si="0"/>
        <v>var AllemandC0080829H=L.marker([49.778935,4.7021335],{icon:icon_college,bounceOnAdd: true, bounceOnAddOptions: {duration: 500, height: 100},bounceOnAddCallback: function() {console.log('done')}}).bindPopup('&lt;p align=center&gt; &lt;font size=2&gt; &lt;b&gt;Allemand&lt;/font&gt;  &lt;br&gt;&lt;br&gt;CLG JEAN DE LA FONTAINE (public)&lt;/b&gt; &lt;br&gt;&lt;i&gt;CHARLEVILLE-MEZIERES&lt;/i&gt; &lt;br&gt; &lt;table border align = center bgcolor = #D8D9CA width=100&gt; &lt;tr align=center &gt; &lt;th&gt; LV1 &lt;th&gt;&lt;tr align=center &gt; &lt;th&gt;LV2 &lt;th&gt;30&lt;tr align=center &gt; &lt;th&gt;LV3 &lt;th&gt;&lt;tr align=center &gt; &lt;th&gt; Lvapp &lt;th&gt;');AllemandC0080829H.addTo (AllemandC);</v>
      </c>
    </row>
    <row r="17" spans="1:17" x14ac:dyDescent="0.2">
      <c r="A17" s="7" t="s">
        <v>11</v>
      </c>
      <c r="B17" s="10" t="s">
        <v>576</v>
      </c>
      <c r="C17" s="7" t="s">
        <v>673</v>
      </c>
      <c r="D17" s="7" t="s">
        <v>101</v>
      </c>
      <c r="E17" s="7" t="s">
        <v>23</v>
      </c>
      <c r="F17" s="7" t="s">
        <v>102</v>
      </c>
      <c r="G17" s="7" t="s">
        <v>691</v>
      </c>
      <c r="H17" s="7" t="s">
        <v>949</v>
      </c>
      <c r="I17" s="7" t="s">
        <v>950</v>
      </c>
      <c r="J17" s="7" t="s">
        <v>1375</v>
      </c>
      <c r="K17" s="7" t="s">
        <v>1371</v>
      </c>
      <c r="L17" s="7" t="s">
        <v>602</v>
      </c>
      <c r="M17" s="24">
        <v>18</v>
      </c>
      <c r="N17" s="24">
        <v>219</v>
      </c>
      <c r="O17" s="24"/>
      <c r="P17" s="24"/>
      <c r="Q17" t="str">
        <f t="shared" si="0"/>
        <v>var AllemandC0080839U=L.marker([49.736173,4.8576174],{icon:icon_college,bounceOnAdd: true, bounceOnAddOptions: {duration: 500, height: 100},bounceOnAddCallback: function() {console.log('done')}}).bindPopup('&lt;p align=center&gt; &lt;font size=2&gt; &lt;b&gt;Allemand&lt;/font&gt;  &lt;br&gt;&lt;br&gt;CLG PASTEUR (public)&lt;/b&gt; &lt;br&gt;&lt;i&gt;VRIGNE AUX BOIS&lt;/i&gt; &lt;br&gt; &lt;table border align = center bgcolor = #D8D9CA width=100&gt; &lt;tr align=center &gt; &lt;th&gt; LV1 &lt;th&gt;18&lt;tr align=center &gt; &lt;th&gt;LV2 &lt;th&gt;219&lt;tr align=center &gt; &lt;th&gt;LV3 &lt;th&gt;&lt;tr align=center &gt; &lt;th&gt; Lvapp &lt;th&gt;');AllemandC0080839U.addTo (AllemandC);</v>
      </c>
    </row>
    <row r="18" spans="1:17" x14ac:dyDescent="0.2">
      <c r="A18" s="7" t="s">
        <v>11</v>
      </c>
      <c r="B18" s="10" t="s">
        <v>576</v>
      </c>
      <c r="C18" s="7" t="s">
        <v>673</v>
      </c>
      <c r="D18" s="7" t="s">
        <v>103</v>
      </c>
      <c r="E18" s="7" t="s">
        <v>23</v>
      </c>
      <c r="F18" s="7" t="s">
        <v>104</v>
      </c>
      <c r="G18" s="7" t="s">
        <v>692</v>
      </c>
      <c r="H18" s="7" t="s">
        <v>951</v>
      </c>
      <c r="I18" s="7" t="s">
        <v>952</v>
      </c>
      <c r="J18" s="7" t="s">
        <v>1375</v>
      </c>
      <c r="K18" s="7" t="s">
        <v>1371</v>
      </c>
      <c r="L18" s="7" t="s">
        <v>15</v>
      </c>
      <c r="M18" s="24"/>
      <c r="N18" s="24">
        <v>94</v>
      </c>
      <c r="O18" s="24"/>
      <c r="P18" s="24"/>
      <c r="Q18" t="str">
        <f t="shared" si="0"/>
        <v>var AllemandC0080894D=L.marker([49.7515607,4.7221947],{icon:icon_college,bounceOnAdd: true, bounceOnAddOptions: {duration: 500, height: 100},bounceOnAddCallback: function() {console.log('done')}}).bindPopup('&lt;p align=center&gt; &lt;font size=2&gt; &lt;b&gt;Allemand&lt;/font&gt;  &lt;br&gt;&lt;br&gt;CLG ROGER SALENGRO (public)&lt;/b&gt; &lt;br&gt;&lt;i&gt;CHARLEVILLE-MEZIERES&lt;/i&gt; &lt;br&gt; &lt;table border align = center bgcolor = #D8D9CA width=100&gt; &lt;tr align=center &gt; &lt;th&gt; LV1 &lt;th&gt;&lt;tr align=center &gt; &lt;th&gt;LV2 &lt;th&gt;94&lt;tr align=center &gt; &lt;th&gt;LV3 &lt;th&gt;&lt;tr align=center &gt; &lt;th&gt; Lvapp &lt;th&gt;');AllemandC0080894D.addTo (AllemandC);</v>
      </c>
    </row>
    <row r="19" spans="1:17" x14ac:dyDescent="0.2">
      <c r="A19" s="7" t="s">
        <v>11</v>
      </c>
      <c r="B19" s="10" t="s">
        <v>576</v>
      </c>
      <c r="C19" s="7" t="s">
        <v>673</v>
      </c>
      <c r="D19" s="7" t="s">
        <v>105</v>
      </c>
      <c r="E19" s="7" t="s">
        <v>23</v>
      </c>
      <c r="F19" s="7" t="s">
        <v>106</v>
      </c>
      <c r="G19" s="7" t="s">
        <v>693</v>
      </c>
      <c r="H19" s="7" t="s">
        <v>953</v>
      </c>
      <c r="I19" s="7" t="s">
        <v>954</v>
      </c>
      <c r="J19" s="7" t="s">
        <v>1375</v>
      </c>
      <c r="K19" s="7" t="s">
        <v>1371</v>
      </c>
      <c r="L19" s="7" t="s">
        <v>107</v>
      </c>
      <c r="M19" s="24"/>
      <c r="N19" s="24">
        <v>268</v>
      </c>
      <c r="O19" s="24"/>
      <c r="P19" s="24"/>
      <c r="Q19" t="str">
        <f t="shared" si="0"/>
        <v>var AllemandC0080896F=L.marker([49.7038031,4.8007383],{icon:icon_college,bounceOnAdd: true, bounceOnAddOptions: {duration: 500, height: 100},bounceOnAddCallback: function() {console.log('done')}}).bindPopup('&lt;p align=center&gt; &lt;font size=2&gt; &lt;b&gt;Allemand&lt;/font&gt;  &lt;br&gt;&lt;br&gt;CLG DU VAL DE MEUSE (public)&lt;/b&gt; &lt;br&gt;&lt;i&gt;NOUVION-SUR-MEUSE&lt;/i&gt; &lt;br&gt; &lt;table border align = center bgcolor = #D8D9CA width=100&gt; &lt;tr align=center &gt; &lt;th&gt; LV1 &lt;th&gt;&lt;tr align=center &gt; &lt;th&gt;LV2 &lt;th&gt;268&lt;tr align=center &gt; &lt;th&gt;LV3 &lt;th&gt;&lt;tr align=center &gt; &lt;th&gt; Lvapp &lt;th&gt;');AllemandC0080896F.addTo (AllemandC);</v>
      </c>
    </row>
    <row r="20" spans="1:17" x14ac:dyDescent="0.2">
      <c r="A20" s="7" t="s">
        <v>11</v>
      </c>
      <c r="B20" s="10" t="s">
        <v>577</v>
      </c>
      <c r="C20" s="7" t="s">
        <v>673</v>
      </c>
      <c r="D20" s="7" t="s">
        <v>108</v>
      </c>
      <c r="E20" s="7" t="s">
        <v>23</v>
      </c>
      <c r="F20" s="7" t="s">
        <v>109</v>
      </c>
      <c r="G20" s="7" t="s">
        <v>694</v>
      </c>
      <c r="H20" s="7" t="s">
        <v>955</v>
      </c>
      <c r="I20" s="7" t="s">
        <v>956</v>
      </c>
      <c r="J20" s="7" t="s">
        <v>1375</v>
      </c>
      <c r="K20" s="7" t="s">
        <v>1371</v>
      </c>
      <c r="L20" s="7" t="s">
        <v>48</v>
      </c>
      <c r="M20" s="24"/>
      <c r="N20" s="24">
        <v>61</v>
      </c>
      <c r="O20" s="24"/>
      <c r="P20" s="24"/>
      <c r="Q20" t="str">
        <f t="shared" si="0"/>
        <v>var AllemandC0080897G=L.marker([49.5117034,4.3672847],{icon:icon_college,bounceOnAdd: true, bounceOnAddOptions: {duration: 500, height: 100},bounceOnAddCallback: function() {console.log('done')}}).bindPopup('&lt;p align=center&gt; &lt;font size=2&gt; &lt;b&gt;Allemand&lt;/font&gt;  &lt;br&gt;&lt;br&gt;CLG ROBERT DE SORBON (public)&lt;/b&gt; &lt;br&gt;&lt;i&gt;RETHEL&lt;/i&gt; &lt;br&gt; &lt;table border align = center bgcolor = #D8D9CA width=100&gt; &lt;tr align=center &gt; &lt;th&gt; LV1 &lt;th&gt;&lt;tr align=center &gt; &lt;th&gt;LV2 &lt;th&gt;61&lt;tr align=center &gt; &lt;th&gt;LV3 &lt;th&gt;&lt;tr align=center &gt; &lt;th&gt; Lvapp &lt;th&gt;');AllemandC0080897G.addTo (AllemandC);</v>
      </c>
    </row>
    <row r="21" spans="1:17" x14ac:dyDescent="0.2">
      <c r="A21" s="7" t="s">
        <v>11</v>
      </c>
      <c r="B21" s="10" t="s">
        <v>577</v>
      </c>
      <c r="C21" s="7" t="s">
        <v>673</v>
      </c>
      <c r="D21" s="7" t="s">
        <v>110</v>
      </c>
      <c r="E21" s="7" t="s">
        <v>23</v>
      </c>
      <c r="F21" s="7" t="s">
        <v>111</v>
      </c>
      <c r="G21" s="7" t="s">
        <v>695</v>
      </c>
      <c r="H21" s="7" t="s">
        <v>957</v>
      </c>
      <c r="I21" s="7" t="s">
        <v>958</v>
      </c>
      <c r="J21" s="7" t="s">
        <v>1375</v>
      </c>
      <c r="K21" s="7" t="s">
        <v>1371</v>
      </c>
      <c r="L21" s="7" t="s">
        <v>112</v>
      </c>
      <c r="M21" s="24"/>
      <c r="N21" s="24">
        <v>63</v>
      </c>
      <c r="O21" s="24"/>
      <c r="P21" s="24"/>
      <c r="Q21" t="str">
        <f t="shared" si="0"/>
        <v>var AllemandC0080909V=L.marker([49.4901896,4.3649838],{icon:icon_college,bounceOnAdd: true, bounceOnAddOptions: {duration: 500, height: 100},bounceOnAddCallback: function() {console.log('done')}}).bindPopup('&lt;p align=center&gt; &lt;font size=2&gt; &lt;b&gt;Allemand&lt;/font&gt;  &lt;br&gt;&lt;br&gt;CLG VALLIERE (public)&lt;/b&gt; &lt;br&gt;&lt;i&gt;SAULT-LES-RETHEL&lt;/i&gt; &lt;br&gt; &lt;table border align = center bgcolor = #D8D9CA width=100&gt; &lt;tr align=center &gt; &lt;th&gt; LV1 &lt;th&gt;&lt;tr align=center &gt; &lt;th&gt;LV2 &lt;th&gt;63&lt;tr align=center &gt; &lt;th&gt;LV3 &lt;th&gt;&lt;tr align=center &gt; &lt;th&gt; Lvapp &lt;th&gt;');AllemandC0080909V.addTo (AllemandC);</v>
      </c>
    </row>
    <row r="22" spans="1:17" x14ac:dyDescent="0.2">
      <c r="A22" s="7" t="s">
        <v>11</v>
      </c>
      <c r="B22" s="10" t="s">
        <v>576</v>
      </c>
      <c r="C22" s="7" t="s">
        <v>673</v>
      </c>
      <c r="D22" s="7" t="s">
        <v>115</v>
      </c>
      <c r="E22" s="7" t="s">
        <v>23</v>
      </c>
      <c r="F22" s="7" t="s">
        <v>116</v>
      </c>
      <c r="G22" s="7" t="s">
        <v>697</v>
      </c>
      <c r="H22" s="7" t="s">
        <v>959</v>
      </c>
      <c r="I22" s="7" t="s">
        <v>960</v>
      </c>
      <c r="J22" s="7" t="s">
        <v>1375</v>
      </c>
      <c r="K22" s="7" t="s">
        <v>1371</v>
      </c>
      <c r="L22" s="7" t="s">
        <v>15</v>
      </c>
      <c r="M22" s="24"/>
      <c r="N22" s="24">
        <v>59</v>
      </c>
      <c r="O22" s="24"/>
      <c r="P22" s="24"/>
      <c r="Q22" t="str">
        <f t="shared" si="0"/>
        <v>var AllemandC0080925M=L.marker([49.7442914,4.7203967],{icon:icon_college,bounceOnAdd: true, bounceOnAddOptions: {duration: 500, height: 100},bounceOnAddCallback: function() {console.log('done')}}).bindPopup('&lt;p align=center&gt; &lt;font size=2&gt; &lt;b&gt;Allemand&lt;/font&gt;  &lt;br&gt;&lt;br&gt;CLG LEO LAGRANGE (public)&lt;/b&gt; &lt;br&gt;&lt;i&gt;CHARLEVILLE-MEZIERES&lt;/i&gt; &lt;br&gt; &lt;table border align = center bgcolor = #D8D9CA width=100&gt; &lt;tr align=center &gt; &lt;th&gt; LV1 &lt;th&gt;&lt;tr align=center &gt; &lt;th&gt;LV2 &lt;th&gt;59&lt;tr align=center &gt; &lt;th&gt;LV3 &lt;th&gt;&lt;tr align=center &gt; &lt;th&gt; Lvapp &lt;th&gt;');AllemandC0080925M.addTo (AllemandC);</v>
      </c>
    </row>
    <row r="23" spans="1:17" x14ac:dyDescent="0.2">
      <c r="A23" s="7" t="s">
        <v>11</v>
      </c>
      <c r="B23" s="10" t="s">
        <v>587</v>
      </c>
      <c r="C23" s="7" t="s">
        <v>673</v>
      </c>
      <c r="D23" s="7" t="s">
        <v>117</v>
      </c>
      <c r="E23" s="7" t="s">
        <v>23</v>
      </c>
      <c r="F23" s="7" t="s">
        <v>553</v>
      </c>
      <c r="G23" s="7" t="s">
        <v>896</v>
      </c>
      <c r="H23" s="7" t="s">
        <v>961</v>
      </c>
      <c r="I23" s="7" t="s">
        <v>962</v>
      </c>
      <c r="J23" s="7" t="s">
        <v>1375</v>
      </c>
      <c r="K23" s="7" t="s">
        <v>1371</v>
      </c>
      <c r="L23" s="7" t="s">
        <v>33</v>
      </c>
      <c r="M23" s="24"/>
      <c r="N23" s="24">
        <v>32</v>
      </c>
      <c r="O23" s="24"/>
      <c r="P23" s="24"/>
      <c r="Q23" t="str">
        <f t="shared" si="0"/>
        <v>var AllemandC0080948M=L.marker([50.1336745,4.8284555],{icon:icon_college,bounceOnAdd: true, bounceOnAddOptions: {duration: 500, height: 100},bounceOnAddCallback: function() {console.log('done')}}).bindPopup('&lt;p align=center&gt; &lt;font size=2&gt; &lt;b&gt;Allemand&lt;/font&gt;  &lt;br&gt;&lt;br&gt;CLG DE GIVET (public)&lt;/b&gt; &lt;br&gt;&lt;i&gt;GIVET&lt;/i&gt; &lt;br&gt; &lt;table border align = center bgcolor = #D8D9CA width=100&gt; &lt;tr align=center &gt; &lt;th&gt; LV1 &lt;th&gt;&lt;tr align=center &gt; &lt;th&gt;LV2 &lt;th&gt;32&lt;tr align=center &gt; &lt;th&gt;LV3 &lt;th&gt;&lt;tr align=center &gt; &lt;th&gt; Lvapp &lt;th&gt;');AllemandC0080948M.addTo (AllemandC);</v>
      </c>
    </row>
    <row r="24" spans="1:17" x14ac:dyDescent="0.2">
      <c r="A24" s="7" t="s">
        <v>11</v>
      </c>
      <c r="B24" s="10" t="s">
        <v>587</v>
      </c>
      <c r="C24" s="7" t="s">
        <v>673</v>
      </c>
      <c r="D24" s="7" t="s">
        <v>118</v>
      </c>
      <c r="E24" s="7" t="s">
        <v>23</v>
      </c>
      <c r="F24" s="7" t="s">
        <v>119</v>
      </c>
      <c r="G24" s="7" t="s">
        <v>698</v>
      </c>
      <c r="H24" s="7" t="s">
        <v>963</v>
      </c>
      <c r="I24" s="7" t="s">
        <v>964</v>
      </c>
      <c r="J24" s="7" t="s">
        <v>1375</v>
      </c>
      <c r="K24" s="7" t="s">
        <v>1371</v>
      </c>
      <c r="L24" s="7" t="s">
        <v>51</v>
      </c>
      <c r="M24" s="24">
        <v>22</v>
      </c>
      <c r="N24" s="24">
        <v>28</v>
      </c>
      <c r="O24" s="24"/>
      <c r="P24" s="24"/>
      <c r="Q24" t="str">
        <f t="shared" si="0"/>
        <v>var AllemandC0080949N=L.marker([49.9345868,4.6465],{icon:icon_college,bounceOnAdd: true, bounceOnAddOptions: {duration: 500, height: 100},bounceOnAddCallback: function() {console.log('done')}}).bindPopup('&lt;p align=center&gt; &lt;font size=2&gt; &lt;b&gt;Allemand&lt;/font&gt;  &lt;br&gt;&lt;br&gt;CLG GEORGE SAND (public)&lt;/b&gt; &lt;br&gt;&lt;i&gt;REVIN&lt;/i&gt; &lt;br&gt; &lt;table border align = center bgcolor = #D8D9CA width=100&gt; &lt;tr align=center &gt; &lt;th&gt; LV1 &lt;th&gt;22&lt;tr align=center &gt; &lt;th&gt;LV2 &lt;th&gt;28&lt;tr align=center &gt; &lt;th&gt;LV3 &lt;th&gt;&lt;tr align=center &gt; &lt;th&gt; Lvapp &lt;th&gt;');AllemandC0080949N.addTo (AllemandC);</v>
      </c>
    </row>
    <row r="25" spans="1:17" x14ac:dyDescent="0.2">
      <c r="A25" s="7" t="s">
        <v>11</v>
      </c>
      <c r="B25" s="10" t="s">
        <v>576</v>
      </c>
      <c r="C25" s="7" t="s">
        <v>673</v>
      </c>
      <c r="D25" s="7" t="s">
        <v>120</v>
      </c>
      <c r="E25" s="7" t="s">
        <v>23</v>
      </c>
      <c r="F25" s="7" t="s">
        <v>121</v>
      </c>
      <c r="G25" s="7" t="s">
        <v>699</v>
      </c>
      <c r="H25" s="7" t="s">
        <v>965</v>
      </c>
      <c r="I25" s="7" t="s">
        <v>966</v>
      </c>
      <c r="J25" s="7" t="s">
        <v>1375</v>
      </c>
      <c r="K25" s="7" t="s">
        <v>1371</v>
      </c>
      <c r="L25" s="7" t="s">
        <v>15</v>
      </c>
      <c r="M25" s="24">
        <v>24</v>
      </c>
      <c r="N25" s="24">
        <v>132</v>
      </c>
      <c r="O25" s="24"/>
      <c r="P25" s="24"/>
      <c r="Q25" t="str">
        <f t="shared" si="0"/>
        <v>var AllemandC0080954U=L.marker([49.7577704,4.7185223],{icon:icon_college,bounceOnAdd: true, bounceOnAddOptions: {duration: 500, height: 100},bounceOnAddCallback: function() {console.log('done')}}).bindPopup('&lt;p align=center&gt; &lt;font size=2&gt; &lt;b&gt;Allemand&lt;/font&gt;  &lt;br&gt;&lt;br&gt;CLG BAYARD (public)&lt;/b&gt; &lt;br&gt;&lt;i&gt;CHARLEVILLE-MEZIERES&lt;/i&gt; &lt;br&gt; &lt;table border align = center bgcolor = #D8D9CA width=100&gt; &lt;tr align=center &gt; &lt;th&gt; LV1 &lt;th&gt;24&lt;tr align=center &gt; &lt;th&gt;LV2 &lt;th&gt;132&lt;tr align=center &gt; &lt;th&gt;LV3 &lt;th&gt;&lt;tr align=center &gt; &lt;th&gt; Lvapp &lt;th&gt;');AllemandC0080954U.addTo (AllemandC);</v>
      </c>
    </row>
    <row r="26" spans="1:17" x14ac:dyDescent="0.2">
      <c r="A26" s="7" t="s">
        <v>11</v>
      </c>
      <c r="B26" s="10" t="s">
        <v>576</v>
      </c>
      <c r="C26" s="7" t="s">
        <v>673</v>
      </c>
      <c r="D26" s="7" t="s">
        <v>125</v>
      </c>
      <c r="E26" s="7" t="s">
        <v>23</v>
      </c>
      <c r="F26" s="7" t="s">
        <v>126</v>
      </c>
      <c r="G26" s="7" t="s">
        <v>700</v>
      </c>
      <c r="H26" s="7" t="s">
        <v>967</v>
      </c>
      <c r="I26" s="7" t="s">
        <v>968</v>
      </c>
      <c r="J26" s="7" t="s">
        <v>1375</v>
      </c>
      <c r="K26" s="7" t="s">
        <v>1371</v>
      </c>
      <c r="L26" s="7" t="s">
        <v>127</v>
      </c>
      <c r="M26" s="24">
        <v>78</v>
      </c>
      <c r="N26" s="24">
        <v>203</v>
      </c>
      <c r="O26" s="24"/>
      <c r="P26" s="24"/>
      <c r="Q26" t="str">
        <f t="shared" si="0"/>
        <v>var AllemandC0081001V=L.marker([49.7435162,4.7430065],{icon:icon_college,bounceOnAdd: true, bounceOnAddOptions: {duration: 500, height: 100},bounceOnAddCallback: function() {console.log('done')}}).bindPopup('&lt;p align=center&gt; &lt;font size=2&gt; &lt;b&gt;Allemand&lt;/font&gt;  &lt;br&gt;&lt;br&gt;CLG JULES LEROUX (public)&lt;/b&gt; &lt;br&gt;&lt;i&gt;VILLERS-SEMEUSE&lt;/i&gt; &lt;br&gt; &lt;table border align = center bgcolor = #D8D9CA width=100&gt; &lt;tr align=center &gt; &lt;th&gt; LV1 &lt;th&gt;78&lt;tr align=center &gt; &lt;th&gt;LV2 &lt;th&gt;203&lt;tr align=center &gt; &lt;th&gt;LV3 &lt;th&gt;&lt;tr align=center &gt; &lt;th&gt; Lvapp &lt;th&gt;');AllemandC0081001V.addTo (AllemandC);</v>
      </c>
    </row>
    <row r="27" spans="1:17" x14ac:dyDescent="0.2">
      <c r="A27" s="7" t="s">
        <v>11</v>
      </c>
      <c r="B27" s="10" t="s">
        <v>577</v>
      </c>
      <c r="C27" s="7" t="s">
        <v>673</v>
      </c>
      <c r="D27" s="7" t="s">
        <v>130</v>
      </c>
      <c r="E27" s="7" t="s">
        <v>23</v>
      </c>
      <c r="F27" s="7" t="s">
        <v>131</v>
      </c>
      <c r="G27" s="7" t="s">
        <v>701</v>
      </c>
      <c r="H27" s="7" t="s">
        <v>969</v>
      </c>
      <c r="I27" s="7" t="s">
        <v>970</v>
      </c>
      <c r="J27" s="7" t="s">
        <v>1375</v>
      </c>
      <c r="K27" s="7" t="s">
        <v>1371</v>
      </c>
      <c r="L27" s="7" t="s">
        <v>131</v>
      </c>
      <c r="M27" s="24"/>
      <c r="N27" s="24">
        <v>86</v>
      </c>
      <c r="O27" s="24"/>
      <c r="P27" s="24"/>
      <c r="Q27" t="str">
        <f t="shared" si="0"/>
        <v>var AllemandC0081096Y=L.marker([49.3438808,4.8708199],{icon:icon_college,bounceOnAdd: true, bounceOnAddOptions: {duration: 500, height: 100},bounceOnAddCallback: function() {console.log('done')}}).bindPopup('&lt;p align=center&gt; &lt;font size=2&gt; &lt;b&gt;Allemand&lt;/font&gt;  &lt;br&gt;&lt;br&gt;CLG GRANDPRE (public)&lt;/b&gt; &lt;br&gt;&lt;i&gt;GRANDPRE&lt;/i&gt; &lt;br&gt; &lt;table border align = center bgcolor = #D8D9CA width=100&gt; &lt;tr align=center &gt; &lt;th&gt; LV1 &lt;th&gt;&lt;tr align=center &gt; &lt;th&gt;LV2 &lt;th&gt;86&lt;tr align=center &gt; &lt;th&gt;LV3 &lt;th&gt;&lt;tr align=center &gt; &lt;th&gt; Lvapp &lt;th&gt;');AllemandC0081096Y.addTo (AllemandC);</v>
      </c>
    </row>
    <row r="28" spans="1:17" x14ac:dyDescent="0.2">
      <c r="A28" s="7" t="s">
        <v>11</v>
      </c>
      <c r="B28" s="10" t="s">
        <v>577</v>
      </c>
      <c r="C28" s="7" t="s">
        <v>673</v>
      </c>
      <c r="D28" s="7" t="s">
        <v>132</v>
      </c>
      <c r="E28" s="7" t="s">
        <v>23</v>
      </c>
      <c r="F28" s="7" t="s">
        <v>603</v>
      </c>
      <c r="G28" s="7" t="s">
        <v>702</v>
      </c>
      <c r="H28" s="7" t="s">
        <v>971</v>
      </c>
      <c r="I28" s="7" t="s">
        <v>972</v>
      </c>
      <c r="J28" s="7" t="s">
        <v>1375</v>
      </c>
      <c r="K28" s="7" t="s">
        <v>1371</v>
      </c>
      <c r="L28" s="7" t="s">
        <v>69</v>
      </c>
      <c r="M28" s="24"/>
      <c r="N28" s="24">
        <v>53</v>
      </c>
      <c r="O28" s="24"/>
      <c r="P28" s="24"/>
      <c r="Q28" t="str">
        <f t="shared" si="0"/>
        <v>var AllemandC0081097Z=L.marker([49.403521,4.6957694],{icon:icon_college,bounceOnAdd: true, bounceOnAddOptions: {duration: 500, height: 100},bounceOnAddCallback: function() {console.log('done')}}).bindPopup('&lt;p align=center&gt; &lt;font size=2&gt; &lt;b&gt;Allemand&lt;/font&gt;  &lt;br&gt;&lt;br&gt;CLG PAUL DROUOT (public)&lt;/b&gt; &lt;br&gt;&lt;i&gt;VOUZIERS&lt;/i&gt; &lt;br&gt; &lt;table border align = center bgcolor = #D8D9CA width=100&gt; &lt;tr align=center &gt; &lt;th&gt; LV1 &lt;th&gt;&lt;tr align=center &gt; &lt;th&gt;LV2 &lt;th&gt;53&lt;tr align=center &gt; &lt;th&gt;LV3 &lt;th&gt;&lt;tr align=center &gt; &lt;th&gt; Lvapp &lt;th&gt;');AllemandC0081097Z.addTo (AllemandC);</v>
      </c>
    </row>
    <row r="29" spans="1:17" x14ac:dyDescent="0.2">
      <c r="A29" s="7" t="s">
        <v>11</v>
      </c>
      <c r="B29" s="10" t="s">
        <v>587</v>
      </c>
      <c r="C29" s="7" t="s">
        <v>673</v>
      </c>
      <c r="D29" s="7" t="s">
        <v>133</v>
      </c>
      <c r="E29" s="7" t="s">
        <v>23</v>
      </c>
      <c r="F29" s="7" t="s">
        <v>588</v>
      </c>
      <c r="G29" s="7" t="s">
        <v>703</v>
      </c>
      <c r="H29" s="7" t="s">
        <v>973</v>
      </c>
      <c r="I29" s="7" t="s">
        <v>974</v>
      </c>
      <c r="J29" s="7" t="s">
        <v>1375</v>
      </c>
      <c r="K29" s="7" t="s">
        <v>1371</v>
      </c>
      <c r="L29" s="7" t="s">
        <v>134</v>
      </c>
      <c r="M29" s="24">
        <v>83</v>
      </c>
      <c r="N29" s="24">
        <v>103</v>
      </c>
      <c r="O29" s="24"/>
      <c r="P29" s="24"/>
      <c r="Q29" t="str">
        <f t="shared" si="0"/>
        <v>var AllemandC0081098A=L.marker([49.9289594,4.5299354],{icon:icon_college,bounceOnAdd: true, bounceOnAddOptions: {duration: 500, height: 100},bounceOnAddCallback: function() {console.log('done')}}).bindPopup('&lt;p align=center&gt; &lt;font size=2&gt; &lt;b&gt;Allemand&lt;/font&gt;  &lt;br&gt;&lt;br&gt;CLG ANDRÉE VIÉNOT (public)&lt;/b&gt; &lt;br&gt;&lt;i&gt;ROCROI&lt;/i&gt; &lt;br&gt; &lt;table border align = center bgcolor = #D8D9CA width=100&gt; &lt;tr align=center &gt; &lt;th&gt; LV1 &lt;th&gt;83&lt;tr align=center &gt; &lt;th&gt;LV2 &lt;th&gt;103&lt;tr align=center &gt; &lt;th&gt;LV3 &lt;th&gt;&lt;tr align=center &gt; &lt;th&gt; Lvapp &lt;th&gt;');AllemandC0081098A.addTo (AllemandC);</v>
      </c>
    </row>
    <row r="30" spans="1:17" x14ac:dyDescent="0.2">
      <c r="A30" s="7" t="s">
        <v>11</v>
      </c>
      <c r="B30" s="10" t="s">
        <v>576</v>
      </c>
      <c r="C30" s="7" t="s">
        <v>673</v>
      </c>
      <c r="D30" s="7" t="s">
        <v>135</v>
      </c>
      <c r="E30" s="7" t="s">
        <v>23</v>
      </c>
      <c r="F30" s="7" t="s">
        <v>136</v>
      </c>
      <c r="G30" s="7" t="s">
        <v>704</v>
      </c>
      <c r="H30" s="7" t="s">
        <v>975</v>
      </c>
      <c r="I30" s="7" t="s">
        <v>976</v>
      </c>
      <c r="J30" s="7" t="s">
        <v>1375</v>
      </c>
      <c r="K30" s="7" t="s">
        <v>1371</v>
      </c>
      <c r="L30" s="7" t="s">
        <v>136</v>
      </c>
      <c r="M30" s="24">
        <v>53</v>
      </c>
      <c r="N30" s="24">
        <v>274</v>
      </c>
      <c r="O30" s="24"/>
      <c r="P30" s="24"/>
      <c r="Q30" t="str">
        <f t="shared" si="0"/>
        <v>var AllemandC0081099B=L.marker([49.6295254,5.1743265],{icon:icon_college,bounceOnAdd: true, bounceOnAddOptions: {duration: 500, height: 100},bounceOnAddCallback: function() {console.log('done')}}).bindPopup('&lt;p align=center&gt; &lt;font size=2&gt; &lt;b&gt;Allemand&lt;/font&gt;  &lt;br&gt;&lt;br&gt;CLG CARIGNAN (public)&lt;/b&gt; &lt;br&gt;&lt;i&gt;CARIGNAN&lt;/i&gt; &lt;br&gt; &lt;table border align = center bgcolor = #D8D9CA width=100&gt; &lt;tr align=center &gt; &lt;th&gt; LV1 &lt;th&gt;53&lt;tr align=center &gt; &lt;th&gt;LV2 &lt;th&gt;274&lt;tr align=center &gt; &lt;th&gt;LV3 &lt;th&gt;&lt;tr align=center &gt; &lt;th&gt; Lvapp &lt;th&gt;');AllemandC0081099B.addTo (AllemandC);</v>
      </c>
    </row>
    <row r="31" spans="1:17" x14ac:dyDescent="0.2">
      <c r="A31" s="7" t="s">
        <v>11</v>
      </c>
      <c r="B31" s="10" t="s">
        <v>577</v>
      </c>
      <c r="C31" s="7" t="s">
        <v>673</v>
      </c>
      <c r="D31" s="7" t="s">
        <v>137</v>
      </c>
      <c r="E31" s="7" t="s">
        <v>23</v>
      </c>
      <c r="F31" s="7" t="s">
        <v>585</v>
      </c>
      <c r="G31" s="7" t="s">
        <v>705</v>
      </c>
      <c r="H31" s="7" t="s">
        <v>977</v>
      </c>
      <c r="I31" s="7" t="s">
        <v>978</v>
      </c>
      <c r="J31" s="7" t="s">
        <v>1375</v>
      </c>
      <c r="K31" s="7" t="s">
        <v>1371</v>
      </c>
      <c r="L31" s="7" t="s">
        <v>138</v>
      </c>
      <c r="M31" s="24"/>
      <c r="N31" s="24">
        <v>176</v>
      </c>
      <c r="O31" s="24"/>
      <c r="P31" s="24"/>
      <c r="Q31" t="str">
        <f t="shared" si="0"/>
        <v>var AllemandC0081100C=L.marker([49.474164,4.578699],{icon:icon_college,bounceOnAdd: true, bounceOnAddOptions: {duration: 500, height: 100},bounceOnAddCallback: function() {console.log('done')}}).bindPopup('&lt;p align=center&gt; &lt;font size=2&gt; &lt;b&gt;Allemand&lt;/font&gt;  &lt;br&gt;&lt;br&gt;CLG EVA THOMÉ (public)&lt;/b&gt; &lt;br&gt;&lt;i&gt;ATTIGNY&lt;/i&gt; &lt;br&gt; &lt;table border align = center bgcolor = #D8D9CA width=100&gt; &lt;tr align=center &gt; &lt;th&gt; LV1 &lt;th&gt;&lt;tr align=center &gt; &lt;th&gt;LV2 &lt;th&gt;176&lt;tr align=center &gt; &lt;th&gt;LV3 &lt;th&gt;&lt;tr align=center &gt; &lt;th&gt; Lvapp &lt;th&gt;');AllemandC0081100C.addTo (AllemandC);</v>
      </c>
    </row>
    <row r="32" spans="1:17" x14ac:dyDescent="0.2">
      <c r="A32" s="7" t="s">
        <v>11</v>
      </c>
      <c r="B32" s="10" t="s">
        <v>577</v>
      </c>
      <c r="C32" s="7" t="s">
        <v>673</v>
      </c>
      <c r="D32" s="7" t="s">
        <v>139</v>
      </c>
      <c r="E32" s="7" t="s">
        <v>23</v>
      </c>
      <c r="F32" s="7" t="s">
        <v>140</v>
      </c>
      <c r="G32" s="7" t="s">
        <v>706</v>
      </c>
      <c r="H32" s="7" t="s">
        <v>979</v>
      </c>
      <c r="I32" s="7" t="s">
        <v>980</v>
      </c>
      <c r="J32" s="7" t="s">
        <v>1375</v>
      </c>
      <c r="K32" s="7" t="s">
        <v>1371</v>
      </c>
      <c r="L32" s="7" t="s">
        <v>141</v>
      </c>
      <c r="M32" s="24">
        <v>88</v>
      </c>
      <c r="N32" s="24">
        <v>255</v>
      </c>
      <c r="O32" s="24"/>
      <c r="P32" s="24"/>
      <c r="Q32" t="str">
        <f t="shared" si="0"/>
        <v>var AllemandC0081102E=L.marker([49.4704308,4.1164172],{icon:icon_college,bounceOnAdd: true, bounceOnAddOptions: {duration: 500, height: 100},bounceOnAddCallback: function() {console.log('done')}}).bindPopup('&lt;p align=center&gt; &lt;font size=2&gt; &lt;b&gt;Allemand&lt;/font&gt;  &lt;br&gt;&lt;br&gt;CLG MULTISITE ASFELD - CHATEAU POR (public)&lt;/b&gt; &lt;br&gt;&lt;i&gt;ASFELD&lt;/i&gt; &lt;br&gt; &lt;table border align = center bgcolor = #D8D9CA width=100&gt; &lt;tr align=center &gt; &lt;th&gt; LV1 &lt;th&gt;88&lt;tr align=center &gt; &lt;th&gt;LV2 &lt;th&gt;255&lt;tr align=center &gt; &lt;th&gt;LV3 &lt;th&gt;&lt;tr align=center &gt; &lt;th&gt; Lvapp &lt;th&gt;');AllemandC0081102E.addTo (AllemandC);</v>
      </c>
    </row>
    <row r="33" spans="1:17" x14ac:dyDescent="0.2">
      <c r="A33" s="7" t="s">
        <v>11</v>
      </c>
      <c r="B33" s="10" t="s">
        <v>576</v>
      </c>
      <c r="C33" s="7" t="s">
        <v>673</v>
      </c>
      <c r="D33" s="7" t="s">
        <v>142</v>
      </c>
      <c r="E33" s="7" t="s">
        <v>23</v>
      </c>
      <c r="F33" s="7" t="s">
        <v>584</v>
      </c>
      <c r="G33" s="7" t="s">
        <v>707</v>
      </c>
      <c r="H33" s="7" t="s">
        <v>981</v>
      </c>
      <c r="I33" s="7" t="s">
        <v>982</v>
      </c>
      <c r="J33" s="7" t="s">
        <v>1375</v>
      </c>
      <c r="K33" s="7" t="s">
        <v>1371</v>
      </c>
      <c r="L33" s="7" t="s">
        <v>143</v>
      </c>
      <c r="M33" s="24"/>
      <c r="N33" s="24">
        <v>114</v>
      </c>
      <c r="O33" s="24"/>
      <c r="P33" s="24"/>
      <c r="Q33" t="str">
        <f t="shared" si="0"/>
        <v>var AllemandC0081103F=L.marker([49.6061246,4.960898],{icon:icon_college,bounceOnAdd: true, bounceOnAddOptions: {duration: 500, height: 100},bounceOnAddCallback: function() {console.log('done')}}).bindPopup('&lt;p align=center&gt; &lt;font size=2&gt; &lt;b&gt;Allemand&lt;/font&gt;  &lt;br&gt;&lt;br&gt;CLG RAUCOURT (public)&lt;/b&gt; &lt;br&gt;&lt;i&gt;RAUCOURT-ET-FLABA&lt;/i&gt; &lt;br&gt; &lt;table border align = center bgcolor = #D8D9CA width=100&gt; &lt;tr align=center &gt; &lt;th&gt; LV1 &lt;th&gt;&lt;tr align=center &gt; &lt;th&gt;LV2 &lt;th&gt;114&lt;tr align=center &gt; &lt;th&gt;LV3 &lt;th&gt;&lt;tr align=center &gt; &lt;th&gt; Lvapp &lt;th&gt;');AllemandC0081103F.addTo (AllemandC);</v>
      </c>
    </row>
    <row r="34" spans="1:17" x14ac:dyDescent="0.2">
      <c r="A34" s="7" t="s">
        <v>11</v>
      </c>
      <c r="B34" s="10" t="s">
        <v>577</v>
      </c>
      <c r="C34" s="7" t="s">
        <v>673</v>
      </c>
      <c r="D34" s="7" t="s">
        <v>144</v>
      </c>
      <c r="E34" s="7" t="s">
        <v>23</v>
      </c>
      <c r="F34" s="7" t="s">
        <v>586</v>
      </c>
      <c r="G34" s="7" t="s">
        <v>1378</v>
      </c>
      <c r="H34" s="7" t="s">
        <v>983</v>
      </c>
      <c r="I34" s="7" t="s">
        <v>984</v>
      </c>
      <c r="J34" s="7" t="s">
        <v>1375</v>
      </c>
      <c r="K34" s="7" t="s">
        <v>1371</v>
      </c>
      <c r="L34" s="7" t="s">
        <v>145</v>
      </c>
      <c r="M34" s="24">
        <v>86</v>
      </c>
      <c r="N34" s="24">
        <v>215</v>
      </c>
      <c r="O34" s="24"/>
      <c r="P34" s="24"/>
      <c r="Q34" t="str">
        <f t="shared" si="0"/>
        <v>var AllemandC0081104G=L.marker([49.6987289,4.4199636],{icon:icon_college,bounceOnAdd: true, bounceOnAddOptions: {duration: 500, height: 100},bounceOnAddCallback: function() {console.log('done')}}).bindPopup('&lt;p align=center&gt; &lt;font size=2&gt; &lt;b&gt;Allemand&lt;/font&gt;  &lt;br&gt;&lt;br&gt;CLG SIGNY L\'ABBAYE (public)&lt;/b&gt; &lt;br&gt;&lt;i&gt;SIGNY-L'ABBAYE&lt;/i&gt; &lt;br&gt; &lt;table border align = center bgcolor = #D8D9CA width=100&gt; &lt;tr align=center &gt; &lt;th&gt; LV1 &lt;th&gt;86&lt;tr align=center &gt; &lt;th&gt;LV2 &lt;th&gt;215&lt;tr align=center &gt; &lt;th&gt;LV3 &lt;th&gt;&lt;tr align=center &gt; &lt;th&gt; Lvapp &lt;th&gt;');AllemandC0081104G.addTo (AllemandC);</v>
      </c>
    </row>
    <row r="35" spans="1:17" x14ac:dyDescent="0.2">
      <c r="A35" s="7" t="s">
        <v>11</v>
      </c>
      <c r="B35" s="10" t="s">
        <v>576</v>
      </c>
      <c r="C35" s="7" t="s">
        <v>673</v>
      </c>
      <c r="D35" s="7" t="s">
        <v>146</v>
      </c>
      <c r="E35" s="7" t="s">
        <v>23</v>
      </c>
      <c r="F35" s="7" t="s">
        <v>147</v>
      </c>
      <c r="G35" s="7" t="s">
        <v>708</v>
      </c>
      <c r="H35" s="7" t="s">
        <v>985</v>
      </c>
      <c r="I35" s="7" t="s">
        <v>986</v>
      </c>
      <c r="J35" s="7" t="s">
        <v>1375</v>
      </c>
      <c r="K35" s="7" t="s">
        <v>1371</v>
      </c>
      <c r="L35" s="7" t="s">
        <v>148</v>
      </c>
      <c r="M35" s="24">
        <v>117</v>
      </c>
      <c r="N35" s="24">
        <v>130</v>
      </c>
      <c r="O35" s="24"/>
      <c r="P35" s="24"/>
      <c r="Q35" t="str">
        <f t="shared" si="0"/>
        <v>var AllemandC0081105H=L.marker([49.9052981,4.2845588],{icon:icon_college,bounceOnAdd: true, bounceOnAddOptions: {duration: 500, height: 100},bounceOnAddCallback: function() {console.log('done')}}).bindPopup('&lt;p align=center&gt; &lt;font size=2&gt; &lt;b&gt;Allemand&lt;/font&gt;  &lt;br&gt;&lt;br&gt;CLG MULTISITE SIGNY-LE-PETIT-LIART (public)&lt;/b&gt; &lt;br&gt;&lt;i&gt;SIGNY-LE-PETIT&lt;/i&gt; &lt;br&gt; &lt;table border align = center bgcolor = #D8D9CA width=100&gt; &lt;tr align=center &gt; &lt;th&gt; LV1 &lt;th&gt;117&lt;tr align=center &gt; &lt;th&gt;LV2 &lt;th&gt;130&lt;tr align=center &gt; &lt;th&gt;LV3 &lt;th&gt;&lt;tr align=center &gt; &lt;th&gt; Lvapp &lt;th&gt;');AllemandC0081105H.addTo (AllemandC);</v>
      </c>
    </row>
    <row r="36" spans="1:17" x14ac:dyDescent="0.2">
      <c r="A36" s="7" t="s">
        <v>149</v>
      </c>
      <c r="B36" s="10" t="s">
        <v>590</v>
      </c>
      <c r="C36" s="7" t="s">
        <v>673</v>
      </c>
      <c r="D36" s="7" t="s">
        <v>156</v>
      </c>
      <c r="E36" s="7" t="s">
        <v>23</v>
      </c>
      <c r="F36" s="7" t="s">
        <v>157</v>
      </c>
      <c r="G36" s="7" t="s">
        <v>709</v>
      </c>
      <c r="H36" s="7" t="s">
        <v>987</v>
      </c>
      <c r="I36" s="7" t="s">
        <v>988</v>
      </c>
      <c r="J36" s="7" t="s">
        <v>1375</v>
      </c>
      <c r="K36" s="7" t="s">
        <v>1371</v>
      </c>
      <c r="L36" s="7" t="s">
        <v>155</v>
      </c>
      <c r="M36" s="24"/>
      <c r="N36" s="24">
        <v>39</v>
      </c>
      <c r="O36" s="24"/>
      <c r="P36" s="24"/>
      <c r="Q36" t="str">
        <f t="shared" si="0"/>
        <v>var AllemandC0100005B=L.marker([48.1136357,4.3776963],{icon:icon_college,bounceOnAdd: true, bounceOnAddOptions: {duration: 500, height: 100},bounceOnAddCallback: function() {console.log('done')}}).bindPopup('&lt;p align=center&gt; &lt;font size=2&gt; &lt;b&gt;Allemand&lt;/font&gt;  &lt;br&gt;&lt;br&gt;CLG PAUL PORTIER (public)&lt;/b&gt; &lt;br&gt;&lt;i&gt;BAR-SUR-SEINE&lt;/i&gt; &lt;br&gt; &lt;table border align = center bgcolor = #D8D9CA width=100&gt; &lt;tr align=center &gt; &lt;th&gt; LV1 &lt;th&gt;&lt;tr align=center &gt; &lt;th&gt;LV2 &lt;th&gt;39&lt;tr align=center &gt; &lt;th&gt;LV3 &lt;th&gt;&lt;tr align=center &gt; &lt;th&gt; Lvapp &lt;th&gt;');AllemandC0100005B.addTo (AllemandC);</v>
      </c>
    </row>
    <row r="37" spans="1:17" x14ac:dyDescent="0.2">
      <c r="A37" s="7" t="s">
        <v>149</v>
      </c>
      <c r="B37" s="10" t="s">
        <v>590</v>
      </c>
      <c r="C37" s="7" t="s">
        <v>673</v>
      </c>
      <c r="D37" s="7" t="s">
        <v>158</v>
      </c>
      <c r="E37" s="7" t="s">
        <v>23</v>
      </c>
      <c r="F37" s="7" t="s">
        <v>159</v>
      </c>
      <c r="G37" s="7" t="s">
        <v>710</v>
      </c>
      <c r="H37" s="7" t="s">
        <v>989</v>
      </c>
      <c r="I37" s="7" t="s">
        <v>990</v>
      </c>
      <c r="J37" s="7" t="s">
        <v>1375</v>
      </c>
      <c r="K37" s="7" t="s">
        <v>1371</v>
      </c>
      <c r="L37" s="7" t="s">
        <v>160</v>
      </c>
      <c r="M37" s="24">
        <v>74</v>
      </c>
      <c r="N37" s="24">
        <v>73</v>
      </c>
      <c r="O37" s="24"/>
      <c r="P37" s="24"/>
      <c r="Q37" t="str">
        <f t="shared" si="0"/>
        <v>var AllemandC0100007D=L.marker([48.3854302,4.5251354],{icon:icon_college,bounceOnAdd: true, bounceOnAddOptions: {duration: 500, height: 100},bounceOnAddCallback: function() {console.log('done')}}).bindPopup('&lt;p align=center&gt; &lt;font size=2&gt; &lt;b&gt;Allemand&lt;/font&gt;  &lt;br&gt;&lt;br&gt;CLG JULIEN REGNIER (public)&lt;/b&gt; &lt;br&gt;&lt;i&gt;BRIENNE-LE-CHATEAU&lt;/i&gt; &lt;br&gt; &lt;table border align = center bgcolor = #D8D9CA width=100&gt; &lt;tr align=center &gt; &lt;th&gt; LV1 &lt;th&gt;74&lt;tr align=center &gt; &lt;th&gt;LV2 &lt;th&gt;73&lt;tr align=center &gt; &lt;th&gt;LV3 &lt;th&gt;&lt;tr align=center &gt; &lt;th&gt; Lvapp &lt;th&gt;');AllemandC0100007D.addTo (AllemandC);</v>
      </c>
    </row>
    <row r="38" spans="1:17" x14ac:dyDescent="0.2">
      <c r="A38" s="7" t="s">
        <v>149</v>
      </c>
      <c r="B38" s="10" t="s">
        <v>590</v>
      </c>
      <c r="C38" s="7" t="s">
        <v>673</v>
      </c>
      <c r="D38" s="7" t="s">
        <v>161</v>
      </c>
      <c r="E38" s="7" t="s">
        <v>23</v>
      </c>
      <c r="F38" s="7" t="s">
        <v>162</v>
      </c>
      <c r="G38" s="7" t="s">
        <v>711</v>
      </c>
      <c r="H38" s="7" t="s">
        <v>991</v>
      </c>
      <c r="I38" s="7" t="s">
        <v>992</v>
      </c>
      <c r="J38" s="7" t="s">
        <v>1375</v>
      </c>
      <c r="K38" s="7" t="s">
        <v>1371</v>
      </c>
      <c r="L38" s="7" t="s">
        <v>163</v>
      </c>
      <c r="M38" s="24">
        <v>58</v>
      </c>
      <c r="N38" s="24">
        <v>96</v>
      </c>
      <c r="O38" s="24"/>
      <c r="P38" s="24"/>
      <c r="Q38" t="str">
        <f t="shared" si="0"/>
        <v>var AllemandC0100008E=L.marker([48.0590638,4.1444084],{icon:icon_college,bounceOnAdd: true, bounceOnAddOptions: {duration: 500, height: 100},bounceOnAddCallback: function() {console.log('done')}}).bindPopup('&lt;p align=center&gt; &lt;font size=2&gt; &lt;b&gt;Allemand&lt;/font&gt;  &lt;br&gt;&lt;br&gt;CLG AMADIS JAMYN (public)&lt;/b&gt; &lt;br&gt;&lt;i&gt;CHAOURCE&lt;/i&gt; &lt;br&gt; &lt;table border align = center bgcolor = #D8D9CA width=100&gt; &lt;tr align=center &gt; &lt;th&gt; LV1 &lt;th&gt;58&lt;tr align=center &gt; &lt;th&gt;LV2 &lt;th&gt;96&lt;tr align=center &gt; &lt;th&gt;LV3 &lt;th&gt;&lt;tr align=center &gt; &lt;th&gt; Lvapp &lt;th&gt;');AllemandC0100008E.addTo (AllemandC);</v>
      </c>
    </row>
    <row r="39" spans="1:17" x14ac:dyDescent="0.2">
      <c r="A39" s="7" t="s">
        <v>149</v>
      </c>
      <c r="B39" s="10" t="s">
        <v>590</v>
      </c>
      <c r="C39" s="7" t="s">
        <v>673</v>
      </c>
      <c r="D39" s="7" t="s">
        <v>164</v>
      </c>
      <c r="E39" s="7" t="s">
        <v>23</v>
      </c>
      <c r="F39" s="7" t="s">
        <v>165</v>
      </c>
      <c r="G39" s="7" t="s">
        <v>712</v>
      </c>
      <c r="H39" s="7" t="s">
        <v>993</v>
      </c>
      <c r="I39" s="7" t="s">
        <v>994</v>
      </c>
      <c r="J39" s="7" t="s">
        <v>1375</v>
      </c>
      <c r="K39" s="7" t="s">
        <v>1371</v>
      </c>
      <c r="L39" s="7" t="s">
        <v>166</v>
      </c>
      <c r="M39" s="24"/>
      <c r="N39" s="24">
        <v>24</v>
      </c>
      <c r="O39" s="24"/>
      <c r="P39" s="24"/>
      <c r="Q39" t="str">
        <f t="shared" si="0"/>
        <v>var AllemandC0100009F=L.marker([48.3106551,4.0399133],{icon:icon_college,bounceOnAdd: true, bounceOnAddOptions: {duration: 500, height: 100},bounceOnAddCallback: function() {console.log('done')}}).bindPopup('&lt;p align=center&gt; &lt;font size=2&gt; &lt;b&gt;Allemand&lt;/font&gt;  &lt;br&gt;&lt;br&gt;CLG ALBERT CAMUS (public)&lt;/b&gt; &lt;br&gt;&lt;i&gt;LA CHAPELLE-SAINT-LUC&lt;/i&gt; &lt;br&gt; &lt;table border align = center bgcolor = #D8D9CA width=100&gt; &lt;tr align=center &gt; &lt;th&gt; LV1 &lt;th&gt;&lt;tr align=center &gt; &lt;th&gt;LV2 &lt;th&gt;24&lt;tr align=center &gt; &lt;th&gt;LV3 &lt;th&gt;&lt;tr align=center &gt; &lt;th&gt; Lvapp &lt;th&gt;');AllemandC0100009F.addTo (AllemandC);</v>
      </c>
    </row>
    <row r="40" spans="1:17" x14ac:dyDescent="0.2">
      <c r="A40" s="7" t="s">
        <v>149</v>
      </c>
      <c r="B40" s="10" t="s">
        <v>590</v>
      </c>
      <c r="C40" s="7" t="s">
        <v>673</v>
      </c>
      <c r="D40" s="7" t="s">
        <v>167</v>
      </c>
      <c r="E40" s="7" t="s">
        <v>23</v>
      </c>
      <c r="F40" s="7" t="s">
        <v>168</v>
      </c>
      <c r="G40" s="7" t="s">
        <v>713</v>
      </c>
      <c r="H40" s="7" t="s">
        <v>995</v>
      </c>
      <c r="I40" s="7" t="s">
        <v>996</v>
      </c>
      <c r="J40" s="7" t="s">
        <v>1375</v>
      </c>
      <c r="K40" s="7" t="s">
        <v>1371</v>
      </c>
      <c r="L40" s="7" t="s">
        <v>169</v>
      </c>
      <c r="M40" s="24"/>
      <c r="N40" s="24">
        <v>183</v>
      </c>
      <c r="O40" s="24"/>
      <c r="P40" s="24"/>
      <c r="Q40" t="str">
        <f t="shared" si="0"/>
        <v>var AllemandC0100010G=L.marker([48.0423408,3.9117406],{icon:icon_college,bounceOnAdd: true, bounceOnAddOptions: {duration: 500, height: 100},bounceOnAddCallback: function() {console.log('done')}}).bindPopup('&lt;p align=center&gt; &lt;font size=2&gt; &lt;b&gt;Allemand&lt;/font&gt;  &lt;br&gt;&lt;br&gt;CLG EUGENE BELGRAND (public)&lt;/b&gt; &lt;br&gt;&lt;i&gt;ERVY-LE-CHATEL&lt;/i&gt; &lt;br&gt; &lt;table border align = center bgcolor = #D8D9CA width=100&gt; &lt;tr align=center &gt; &lt;th&gt; LV1 &lt;th&gt;&lt;tr align=center &gt; &lt;th&gt;LV2 &lt;th&gt;183&lt;tr align=center &gt; &lt;th&gt;LV3 &lt;th&gt;&lt;tr align=center &gt; &lt;th&gt; Lvapp &lt;th&gt;');AllemandC0100010G.addTo (AllemandC);</v>
      </c>
    </row>
    <row r="41" spans="1:17" x14ac:dyDescent="0.2">
      <c r="A41" s="7" t="s">
        <v>149</v>
      </c>
      <c r="B41" s="10" t="s">
        <v>589</v>
      </c>
      <c r="C41" s="7" t="s">
        <v>673</v>
      </c>
      <c r="D41" s="7" t="s">
        <v>170</v>
      </c>
      <c r="E41" s="7" t="s">
        <v>23</v>
      </c>
      <c r="F41" s="7" t="s">
        <v>50</v>
      </c>
      <c r="G41" s="7" t="s">
        <v>714</v>
      </c>
      <c r="H41" s="7" t="s">
        <v>997</v>
      </c>
      <c r="I41" s="7" t="s">
        <v>998</v>
      </c>
      <c r="J41" s="7" t="s">
        <v>1375</v>
      </c>
      <c r="K41" s="7" t="s">
        <v>1371</v>
      </c>
      <c r="L41" s="7" t="s">
        <v>171</v>
      </c>
      <c r="M41" s="24">
        <v>41</v>
      </c>
      <c r="N41" s="24">
        <v>206</v>
      </c>
      <c r="O41" s="24"/>
      <c r="P41" s="24"/>
      <c r="Q41" t="str">
        <f t="shared" si="0"/>
        <v>var AllemandC0100011H=L.marker([48.3985707,3.7321574],{icon:icon_college,bounceOnAdd: true, bounceOnAddOptions: {duration: 500, height: 100},bounceOnAddCallback: function() {console.log('done')}}).bindPopup('&lt;p align=center&gt; &lt;font size=2&gt; &lt;b&gt;Allemand&lt;/font&gt;  &lt;br&gt;&lt;br&gt;CLG JEAN MOULIN (public)&lt;/b&gt; &lt;br&gt;&lt;i&gt;MARIGNY-LE-CHATEL&lt;/i&gt; &lt;br&gt; &lt;table border align = center bgcolor = #D8D9CA width=100&gt; &lt;tr align=center &gt; &lt;th&gt; LV1 &lt;th&gt;41&lt;tr align=center &gt; &lt;th&gt;LV2 &lt;th&gt;206&lt;tr align=center &gt; &lt;th&gt;LV3 &lt;th&gt;&lt;tr align=center &gt; &lt;th&gt; Lvapp &lt;th&gt;');AllemandC0100011H.addTo (AllemandC);</v>
      </c>
    </row>
    <row r="42" spans="1:17" x14ac:dyDescent="0.2">
      <c r="A42" s="7" t="s">
        <v>149</v>
      </c>
      <c r="B42" s="10" t="s">
        <v>590</v>
      </c>
      <c r="C42" s="7" t="s">
        <v>673</v>
      </c>
      <c r="D42" s="7" t="s">
        <v>172</v>
      </c>
      <c r="E42" s="7" t="s">
        <v>23</v>
      </c>
      <c r="F42" s="7" t="s">
        <v>173</v>
      </c>
      <c r="G42" s="7" t="s">
        <v>715</v>
      </c>
      <c r="H42" s="7" t="s">
        <v>999</v>
      </c>
      <c r="I42" s="7" t="s">
        <v>1000</v>
      </c>
      <c r="J42" s="7" t="s">
        <v>1375</v>
      </c>
      <c r="K42" s="7" t="s">
        <v>1371</v>
      </c>
      <c r="L42" s="7" t="s">
        <v>174</v>
      </c>
      <c r="M42" s="24"/>
      <c r="N42" s="24">
        <v>77</v>
      </c>
      <c r="O42" s="24"/>
      <c r="P42" s="24"/>
      <c r="Q42" t="str">
        <f t="shared" si="0"/>
        <v>var AllemandC0100013K=L.marker([48.3613161,4.3313645],{icon:icon_college,bounceOnAdd: true, bounceOnAddOptions: {duration: 500, height: 100},bounceOnAddCallback: function() {console.log('done')}}).bindPopup('&lt;p align=center&gt; &lt;font size=2&gt; &lt;b&gt;Allemand&lt;/font&gt;  &lt;br&gt;&lt;br&gt;CLG DES ROISES (public)&lt;/b&gt; &lt;br&gt;&lt;i&gt;PINEY&lt;/i&gt; &lt;br&gt; &lt;table border align = center bgcolor = #D8D9CA width=100&gt; &lt;tr align=center &gt; &lt;th&gt; LV1 &lt;th&gt;&lt;tr align=center &gt; &lt;th&gt;LV2 &lt;th&gt;77&lt;tr align=center &gt; &lt;th&gt;LV3 &lt;th&gt;&lt;tr align=center &gt; &lt;th&gt; Lvapp &lt;th&gt;');AllemandC0100013K.addTo (AllemandC);</v>
      </c>
    </row>
    <row r="43" spans="1:17" x14ac:dyDescent="0.2">
      <c r="A43" s="7" t="s">
        <v>149</v>
      </c>
      <c r="B43" s="10" t="s">
        <v>590</v>
      </c>
      <c r="C43" s="7" t="s">
        <v>673</v>
      </c>
      <c r="D43" s="7" t="s">
        <v>180</v>
      </c>
      <c r="E43" s="7" t="s">
        <v>23</v>
      </c>
      <c r="F43" s="7" t="s">
        <v>181</v>
      </c>
      <c r="G43" s="7" t="s">
        <v>716</v>
      </c>
      <c r="H43" s="7" t="s">
        <v>1001</v>
      </c>
      <c r="I43" s="7" t="s">
        <v>1002</v>
      </c>
      <c r="J43" s="7" t="s">
        <v>1375</v>
      </c>
      <c r="K43" s="7" t="s">
        <v>1371</v>
      </c>
      <c r="L43" s="7" t="s">
        <v>182</v>
      </c>
      <c r="M43" s="24">
        <v>34</v>
      </c>
      <c r="N43" s="24">
        <v>46</v>
      </c>
      <c r="O43" s="24"/>
      <c r="P43" s="24"/>
      <c r="Q43" t="str">
        <f t="shared" si="0"/>
        <v>var AllemandC0100019S=L.marker([48.2838664,3.7243004],{icon:icon_college,bounceOnAdd: true, bounceOnAddOptions: {duration: 500, height: 100},bounceOnAddCallback: function() {console.log('done')}}).bindPopup('&lt;p align=center&gt; &lt;font size=2&gt; &lt;b&gt;Allemand&lt;/font&gt;  &lt;br&gt;&lt;br&gt;CLG DE LA VILLENEUVE (public)&lt;/b&gt; &lt;br&gt;&lt;i&gt;SAINT-ANDRE-LES-VERGERS&lt;/i&gt; &lt;br&gt; &lt;table border align = center bgcolor = #D8D9CA width=100&gt; &lt;tr align=center &gt; &lt;th&gt; LV1 &lt;th&gt;34&lt;tr align=center &gt; &lt;th&gt;LV2 &lt;th&gt;46&lt;tr align=center &gt; &lt;th&gt;LV3 &lt;th&gt;&lt;tr align=center &gt; &lt;th&gt; Lvapp &lt;th&gt;');AllemandC0100019S.addTo (AllemandC);</v>
      </c>
    </row>
    <row r="44" spans="1:17" x14ac:dyDescent="0.2">
      <c r="A44" s="7" t="s">
        <v>149</v>
      </c>
      <c r="B44" s="10" t="s">
        <v>590</v>
      </c>
      <c r="C44" s="7" t="s">
        <v>673</v>
      </c>
      <c r="D44" s="7" t="s">
        <v>190</v>
      </c>
      <c r="E44" s="7" t="s">
        <v>23</v>
      </c>
      <c r="F44" s="7" t="s">
        <v>191</v>
      </c>
      <c r="G44" s="7" t="s">
        <v>717</v>
      </c>
      <c r="H44" s="7" t="s">
        <v>1003</v>
      </c>
      <c r="I44" s="7" t="s">
        <v>1004</v>
      </c>
      <c r="J44" s="7" t="s">
        <v>1375</v>
      </c>
      <c r="K44" s="7" t="s">
        <v>1371</v>
      </c>
      <c r="L44" s="7" t="s">
        <v>192</v>
      </c>
      <c r="M44" s="24"/>
      <c r="N44" s="24">
        <v>42</v>
      </c>
      <c r="O44" s="24"/>
      <c r="P44" s="24"/>
      <c r="Q44" t="str">
        <f t="shared" si="0"/>
        <v>var AllemandC0100028B=L.marker([48.2332446,4.4675627],{icon:icon_college,bounceOnAdd: true, bounceOnAddOptions: {duration: 500, height: 100},bounceOnAddCallback: function() {console.log('done')}}).bindPopup('&lt;p align=center&gt; &lt;font size=2&gt; &lt;b&gt;Allemand&lt;/font&gt;  &lt;br&gt;&lt;br&gt;CLG NICOLAS BOURBON (public)&lt;/b&gt; &lt;br&gt;&lt;i&gt;VENDEUVRE-SUR-BARSE&lt;/i&gt; &lt;br&gt; &lt;table border align = center bgcolor = #D8D9CA width=100&gt; &lt;tr align=center &gt; &lt;th&gt; LV1 &lt;th&gt;&lt;tr align=center &gt; &lt;th&gt;LV2 &lt;th&gt;42&lt;tr align=center &gt; &lt;th&gt;LV3 &lt;th&gt;&lt;tr align=center &gt; &lt;th&gt; Lvapp &lt;th&gt;');AllemandC0100028B.addTo (AllemandC);</v>
      </c>
    </row>
    <row r="45" spans="1:17" x14ac:dyDescent="0.2">
      <c r="A45" s="7" t="s">
        <v>149</v>
      </c>
      <c r="B45" s="10" t="s">
        <v>590</v>
      </c>
      <c r="C45" s="7" t="s">
        <v>673</v>
      </c>
      <c r="D45" s="7" t="s">
        <v>193</v>
      </c>
      <c r="E45" s="7" t="s">
        <v>23</v>
      </c>
      <c r="F45" s="7" t="s">
        <v>194</v>
      </c>
      <c r="G45" s="7" t="s">
        <v>718</v>
      </c>
      <c r="H45" s="7" t="s">
        <v>1005</v>
      </c>
      <c r="I45" s="7" t="s">
        <v>1006</v>
      </c>
      <c r="J45" s="7" t="s">
        <v>1375</v>
      </c>
      <c r="K45" s="7" t="s">
        <v>1371</v>
      </c>
      <c r="L45" s="7" t="s">
        <v>185</v>
      </c>
      <c r="M45" s="24"/>
      <c r="N45" s="24">
        <v>63</v>
      </c>
      <c r="O45" s="24"/>
      <c r="P45" s="24"/>
      <c r="Q45" t="str">
        <f t="shared" si="0"/>
        <v>var AllemandC0100031E=L.marker([48.2930893,4.0732435],{icon:icon_college,bounceOnAdd: true, bounceOnAddOptions: {duration: 500, height: 100},bounceOnAddCallback: function() {console.log('done')}}).bindPopup('&lt;p align=center&gt; &lt;font size=2&gt; &lt;b&gt;Allemand&lt;/font&gt;  &lt;br&gt;&lt;br&gt;CLG BEURNONVILLE (public)&lt;/b&gt; &lt;br&gt;&lt;i&gt;TROYES&lt;/i&gt; &lt;br&gt; &lt;table border align = center bgcolor = #D8D9CA width=100&gt; &lt;tr align=center &gt; &lt;th&gt; LV1 &lt;th&gt;&lt;tr align=center &gt; &lt;th&gt;LV2 &lt;th&gt;63&lt;tr align=center &gt; &lt;th&gt;LV3 &lt;th&gt;&lt;tr align=center &gt; &lt;th&gt; Lvapp &lt;th&gt;');AllemandC0100031E.addTo (AllemandC);</v>
      </c>
    </row>
    <row r="46" spans="1:17" x14ac:dyDescent="0.2">
      <c r="A46" s="7" t="s">
        <v>149</v>
      </c>
      <c r="B46" s="10" t="s">
        <v>590</v>
      </c>
      <c r="C46" s="7" t="s">
        <v>673</v>
      </c>
      <c r="D46" s="7" t="s">
        <v>195</v>
      </c>
      <c r="E46" s="7" t="s">
        <v>23</v>
      </c>
      <c r="F46" s="7" t="s">
        <v>196</v>
      </c>
      <c r="G46" s="7" t="s">
        <v>719</v>
      </c>
      <c r="H46" s="7" t="s">
        <v>1007</v>
      </c>
      <c r="I46" s="7" t="s">
        <v>1008</v>
      </c>
      <c r="J46" s="7" t="s">
        <v>1375</v>
      </c>
      <c r="K46" s="7" t="s">
        <v>1371</v>
      </c>
      <c r="L46" s="7" t="s">
        <v>197</v>
      </c>
      <c r="M46" s="24"/>
      <c r="N46" s="24">
        <v>46</v>
      </c>
      <c r="O46" s="24"/>
      <c r="P46" s="24"/>
      <c r="Q46" t="str">
        <f t="shared" si="0"/>
        <v>var AllemandC0100033G=L.marker([48.260319,4.2543186],{icon:icon_college,bounceOnAdd: true, bounceOnAddOptions: {duration: 500, height: 100},bounceOnAddCallback: function() {console.log('done')}}).bindPopup('&lt;p align=center&gt; &lt;font size=2&gt; &lt;b&gt;Allemand&lt;/font&gt;  &lt;br&gt;&lt;br&gt;CLG CHARLES DELAUNAY (public)&lt;/b&gt; &lt;br&gt;&lt;i&gt;LUSIGNY-SUR-BARSE&lt;/i&gt; &lt;br&gt; &lt;table border align = center bgcolor = #D8D9CA width=100&gt; &lt;tr align=center &gt; &lt;th&gt; LV1 &lt;th&gt;&lt;tr align=center &gt; &lt;th&gt;LV2 &lt;th&gt;46&lt;tr align=center &gt; &lt;th&gt;LV3 &lt;th&gt;&lt;tr align=center &gt; &lt;th&gt; Lvapp &lt;th&gt;');AllemandC0100033G.addTo (AllemandC);</v>
      </c>
    </row>
    <row r="47" spans="1:17" x14ac:dyDescent="0.2">
      <c r="A47" s="7" t="s">
        <v>149</v>
      </c>
      <c r="B47" s="10" t="s">
        <v>590</v>
      </c>
      <c r="C47" s="7" t="s">
        <v>673</v>
      </c>
      <c r="D47" s="7" t="s">
        <v>225</v>
      </c>
      <c r="E47" s="7" t="s">
        <v>23</v>
      </c>
      <c r="F47" s="7" t="s">
        <v>226</v>
      </c>
      <c r="G47" s="7" t="s">
        <v>721</v>
      </c>
      <c r="H47" s="7" t="s">
        <v>1009</v>
      </c>
      <c r="I47" s="7" t="s">
        <v>1010</v>
      </c>
      <c r="J47" s="7" t="s">
        <v>1375</v>
      </c>
      <c r="K47" s="7" t="s">
        <v>1371</v>
      </c>
      <c r="L47" s="7" t="s">
        <v>185</v>
      </c>
      <c r="M47" s="24">
        <v>45</v>
      </c>
      <c r="N47" s="24">
        <v>110</v>
      </c>
      <c r="O47" s="24"/>
      <c r="P47" s="24"/>
      <c r="Q47" t="str">
        <f t="shared" si="0"/>
        <v>var AllemandC0100081J=L.marker([48.2720099,4.0759401],{icon:icon_college,bounceOnAdd: true, bounceOnAddOptions: {duration: 500, height: 100},bounceOnAddCallback: function() {console.log('done')}}).bindPopup('&lt;p align=center&gt; &lt;font size=2&gt; &lt;b&gt;Allemand&lt;/font&gt;  &lt;br&gt;&lt;br&gt;CLG MARIE CURIE (public)&lt;/b&gt; &lt;br&gt;&lt;i&gt;TROYES&lt;/i&gt; &lt;br&gt; &lt;table border align = center bgcolor = #D8D9CA width=100&gt; &lt;tr align=center &gt; &lt;th&gt; LV1 &lt;th&gt;45&lt;tr align=center &gt; &lt;th&gt;LV2 &lt;th&gt;110&lt;tr align=center &gt; &lt;th&gt;LV3 &lt;th&gt;&lt;tr align=center &gt; &lt;th&gt; Lvapp &lt;th&gt;');AllemandC0100081J.addTo (AllemandC);</v>
      </c>
    </row>
    <row r="48" spans="1:17" x14ac:dyDescent="0.2">
      <c r="A48" s="7" t="s">
        <v>149</v>
      </c>
      <c r="B48" s="10" t="s">
        <v>590</v>
      </c>
      <c r="C48" s="7" t="s">
        <v>673</v>
      </c>
      <c r="D48" s="7" t="s">
        <v>227</v>
      </c>
      <c r="E48" s="7" t="s">
        <v>23</v>
      </c>
      <c r="F48" s="7" t="s">
        <v>228</v>
      </c>
      <c r="G48" s="7" t="s">
        <v>722</v>
      </c>
      <c r="H48" s="7" t="s">
        <v>1011</v>
      </c>
      <c r="I48" s="7" t="s">
        <v>1012</v>
      </c>
      <c r="J48" s="7" t="s">
        <v>1375</v>
      </c>
      <c r="K48" s="7" t="s">
        <v>1371</v>
      </c>
      <c r="L48" s="7" t="s">
        <v>211</v>
      </c>
      <c r="M48" s="24"/>
      <c r="N48" s="24">
        <v>79</v>
      </c>
      <c r="O48" s="24"/>
      <c r="P48" s="24"/>
      <c r="Q48" t="str">
        <f t="shared" si="0"/>
        <v>var AllemandC0100664T=L.marker([48.2981448,4.0427154],{icon:icon_college,bounceOnAdd: true, bounceOnAddOptions: {duration: 500, height: 100},bounceOnAddCallback: function() {console.log('done')}}).bindPopup('&lt;p align=center&gt; &lt;font size=2&gt; &lt;b&gt;Allemand&lt;/font&gt;  &lt;br&gt;&lt;br&gt;CLG PAUL LANGEVIN (public)&lt;/b&gt; &lt;br&gt;&lt;i&gt;SAINTE-SAVINE&lt;/i&gt; &lt;br&gt; &lt;table border align = center bgcolor = #D8D9CA width=100&gt; &lt;tr align=center &gt; &lt;th&gt; LV1 &lt;th&gt;&lt;tr align=center &gt; &lt;th&gt;LV2 &lt;th&gt;79&lt;tr align=center &gt; &lt;th&gt;LV3 &lt;th&gt;&lt;tr align=center &gt; &lt;th&gt; Lvapp &lt;th&gt;');AllemandC0100664T.addTo (AllemandC);</v>
      </c>
    </row>
    <row r="49" spans="1:17" x14ac:dyDescent="0.2">
      <c r="A49" s="7" t="s">
        <v>149</v>
      </c>
      <c r="B49" s="10" t="s">
        <v>590</v>
      </c>
      <c r="C49" s="7" t="s">
        <v>673</v>
      </c>
      <c r="D49" s="7" t="s">
        <v>229</v>
      </c>
      <c r="E49" s="7" t="s">
        <v>23</v>
      </c>
      <c r="F49" s="7" t="s">
        <v>230</v>
      </c>
      <c r="G49" s="7" t="s">
        <v>723</v>
      </c>
      <c r="H49" s="7" t="s">
        <v>1013</v>
      </c>
      <c r="I49" s="7" t="s">
        <v>1014</v>
      </c>
      <c r="J49" s="7" t="s">
        <v>1375</v>
      </c>
      <c r="K49" s="7" t="s">
        <v>1371</v>
      </c>
      <c r="L49" s="7" t="s">
        <v>231</v>
      </c>
      <c r="M49" s="24">
        <v>61</v>
      </c>
      <c r="N49" s="24">
        <v>32</v>
      </c>
      <c r="O49" s="24"/>
      <c r="P49" s="24"/>
      <c r="Q49" t="str">
        <f t="shared" si="0"/>
        <v>var AllemandC0100665U=L.marker([48.5343138,4.1546268],{icon:icon_college,bounceOnAdd: true, bounceOnAddOptions: {duration: 500, height: 100},bounceOnAddCallback: function() {console.log('done')}}).bindPopup('&lt;p align=center&gt; &lt;font size=2&gt; &lt;b&gt;Allemand&lt;/font&gt;  &lt;br&gt;&lt;br&gt;CLG DE LA VOIE CHATELAINE (public)&lt;/b&gt; &lt;br&gt;&lt;i&gt;ARCIS-SUR-AUBE&lt;/i&gt; &lt;br&gt; &lt;table border align = center bgcolor = #D8D9CA width=100&gt; &lt;tr align=center &gt; &lt;th&gt; LV1 &lt;th&gt;61&lt;tr align=center &gt; &lt;th&gt;LV2 &lt;th&gt;32&lt;tr align=center &gt; &lt;th&gt;LV3 &lt;th&gt;&lt;tr align=center &gt; &lt;th&gt; Lvapp &lt;th&gt;');AllemandC0100665U.addTo (AllemandC);</v>
      </c>
    </row>
    <row r="50" spans="1:17" x14ac:dyDescent="0.2">
      <c r="A50" s="7" t="s">
        <v>149</v>
      </c>
      <c r="B50" s="10" t="s">
        <v>590</v>
      </c>
      <c r="C50" s="7" t="s">
        <v>673</v>
      </c>
      <c r="D50" s="7" t="s">
        <v>234</v>
      </c>
      <c r="E50" s="7" t="s">
        <v>23</v>
      </c>
      <c r="F50" s="7" t="s">
        <v>235</v>
      </c>
      <c r="G50" s="7" t="s">
        <v>724</v>
      </c>
      <c r="H50" s="7" t="s">
        <v>1015</v>
      </c>
      <c r="I50" s="7" t="s">
        <v>1016</v>
      </c>
      <c r="J50" s="7" t="s">
        <v>1375</v>
      </c>
      <c r="K50" s="7" t="s">
        <v>1371</v>
      </c>
      <c r="L50" s="7" t="s">
        <v>236</v>
      </c>
      <c r="M50" s="24"/>
      <c r="N50" s="24">
        <v>48</v>
      </c>
      <c r="O50" s="24"/>
      <c r="P50" s="24"/>
      <c r="Q50" t="str">
        <f t="shared" si="0"/>
        <v>var AllemandC0100765C=L.marker([48.1911644,3.9907696],{icon:icon_college,bounceOnAdd: true, bounceOnAddOptions: {duration: 500, height: 100},bounceOnAddCallback: function() {console.log('done')}}).bindPopup('&lt;p align=center&gt; &lt;font size=2&gt; &lt;b&gt;Allemand&lt;/font&gt;  &lt;br&gt;&lt;br&gt;CLG MAX HUTIN (public)&lt;/b&gt; &lt;br&gt;&lt;i&gt;BOUILLY&lt;/i&gt; &lt;br&gt; &lt;table border align = center bgcolor = #D8D9CA width=100&gt; &lt;tr align=center &gt; &lt;th&gt; LV1 &lt;th&gt;&lt;tr align=center &gt; &lt;th&gt;LV2 &lt;th&gt;48&lt;tr align=center &gt; &lt;th&gt;LV3 &lt;th&gt;&lt;tr align=center &gt; &lt;th&gt; Lvapp &lt;th&gt;');AllemandC0100765C.addTo (AllemandC);</v>
      </c>
    </row>
    <row r="51" spans="1:17" x14ac:dyDescent="0.2">
      <c r="A51" s="7" t="s">
        <v>149</v>
      </c>
      <c r="B51" s="10" t="s">
        <v>589</v>
      </c>
      <c r="C51" s="7" t="s">
        <v>673</v>
      </c>
      <c r="D51" s="7" t="s">
        <v>237</v>
      </c>
      <c r="E51" s="7" t="s">
        <v>23</v>
      </c>
      <c r="F51" s="7" t="s">
        <v>238</v>
      </c>
      <c r="G51" s="7" t="s">
        <v>725</v>
      </c>
      <c r="H51" s="7" t="s">
        <v>1017</v>
      </c>
      <c r="I51" s="7" t="s">
        <v>1018</v>
      </c>
      <c r="J51" s="7" t="s">
        <v>1375</v>
      </c>
      <c r="K51" s="7" t="s">
        <v>1371</v>
      </c>
      <c r="L51" s="7" t="s">
        <v>239</v>
      </c>
      <c r="M51" s="24">
        <v>31</v>
      </c>
      <c r="N51" s="24">
        <v>45</v>
      </c>
      <c r="O51" s="24"/>
      <c r="P51" s="24"/>
      <c r="Q51" t="str">
        <f t="shared" si="0"/>
        <v>var AllemandC0100785Z=L.marker([48.5138874,3.8895952],{icon:icon_college,bounceOnAdd: true, bounceOnAddOptions: {duration: 500, height: 100},bounceOnAddCallback: function() {console.log('done')}}).bindPopup('&lt;p align=center&gt; &lt;font size=2&gt; &lt;b&gt;Allemand&lt;/font&gt;  &lt;br&gt;&lt;br&gt;CLG PIERRE LABONDE (public)&lt;/b&gt; &lt;br&gt;&lt;i&gt;MERY-SUR-SEINE&lt;/i&gt; &lt;br&gt; &lt;table border align = center bgcolor = #D8D9CA width=100&gt; &lt;tr align=center &gt; &lt;th&gt; LV1 &lt;th&gt;31&lt;tr align=center &gt; &lt;th&gt;LV2 &lt;th&gt;45&lt;tr align=center &gt; &lt;th&gt;LV3 &lt;th&gt;&lt;tr align=center &gt; &lt;th&gt; Lvapp &lt;th&gt;');AllemandC0100785Z.addTo (AllemandC);</v>
      </c>
    </row>
    <row r="52" spans="1:17" x14ac:dyDescent="0.2">
      <c r="A52" s="7" t="s">
        <v>149</v>
      </c>
      <c r="B52" s="10" t="s">
        <v>589</v>
      </c>
      <c r="C52" s="7" t="s">
        <v>673</v>
      </c>
      <c r="D52" s="7" t="s">
        <v>240</v>
      </c>
      <c r="E52" s="7" t="s">
        <v>23</v>
      </c>
      <c r="F52" s="7" t="s">
        <v>241</v>
      </c>
      <c r="G52" s="7" t="s">
        <v>726</v>
      </c>
      <c r="H52" s="7" t="s">
        <v>1019</v>
      </c>
      <c r="I52" s="7" t="s">
        <v>1020</v>
      </c>
      <c r="J52" s="7" t="s">
        <v>1375</v>
      </c>
      <c r="K52" s="7" t="s">
        <v>1371</v>
      </c>
      <c r="L52" s="7" t="s">
        <v>242</v>
      </c>
      <c r="M52" s="24">
        <v>64</v>
      </c>
      <c r="N52" s="24">
        <v>59</v>
      </c>
      <c r="O52" s="24"/>
      <c r="P52" s="24"/>
      <c r="Q52" t="str">
        <f t="shared" si="0"/>
        <v>var AllemandC0100786A=L.marker([48.494101,3.50391],{icon:icon_college,bounceOnAdd: true, bounceOnAddOptions: {duration: 500, height: 100},bounceOnAddCallback: function() {console.log('done')}}).bindPopup('&lt;p align=center&gt; &lt;font size=2&gt; &lt;b&gt;Allemand&lt;/font&gt;  &lt;br&gt;&lt;br&gt;CLG JEAN JAURES (public)&lt;/b&gt; &lt;br&gt;&lt;i&gt;NOGENT-SUR-SEINE&lt;/i&gt; &lt;br&gt; &lt;table border align = center bgcolor = #D8D9CA width=100&gt; &lt;tr align=center &gt; &lt;th&gt; LV1 &lt;th&gt;64&lt;tr align=center &gt; &lt;th&gt;LV2 &lt;th&gt;59&lt;tr align=center &gt; &lt;th&gt;LV3 &lt;th&gt;&lt;tr align=center &gt; &lt;th&gt; Lvapp &lt;th&gt;');AllemandC0100786A.addTo (AllemandC);</v>
      </c>
    </row>
    <row r="53" spans="1:17" x14ac:dyDescent="0.2">
      <c r="A53" s="7" t="s">
        <v>149</v>
      </c>
      <c r="B53" s="10" t="s">
        <v>589</v>
      </c>
      <c r="C53" s="7" t="s">
        <v>673</v>
      </c>
      <c r="D53" s="7" t="s">
        <v>243</v>
      </c>
      <c r="E53" s="7" t="s">
        <v>23</v>
      </c>
      <c r="F53" s="7" t="s">
        <v>228</v>
      </c>
      <c r="G53" s="7" t="s">
        <v>722</v>
      </c>
      <c r="H53" s="7" t="s">
        <v>1021</v>
      </c>
      <c r="I53" s="7" t="s">
        <v>1022</v>
      </c>
      <c r="J53" s="7" t="s">
        <v>1375</v>
      </c>
      <c r="K53" s="7" t="s">
        <v>1371</v>
      </c>
      <c r="L53" s="7" t="s">
        <v>177</v>
      </c>
      <c r="M53" s="24">
        <v>50</v>
      </c>
      <c r="N53" s="24">
        <v>34</v>
      </c>
      <c r="O53" s="24"/>
      <c r="P53" s="24"/>
      <c r="Q53" t="str">
        <f t="shared" si="0"/>
        <v>var AllemandC0100787B=L.marker([48.5208742,3.7268374],{icon:icon_college,bounceOnAdd: true, bounceOnAddOptions: {duration: 500, height: 100},bounceOnAddCallback: function() {console.log('done')}}).bindPopup('&lt;p align=center&gt; &lt;font size=2&gt; &lt;b&gt;Allemand&lt;/font&gt;  &lt;br&gt;&lt;br&gt;CLG PAUL LANGEVIN (public)&lt;/b&gt; &lt;br&gt;&lt;i&gt;ROMILLY-SUR-SEINE&lt;/i&gt; &lt;br&gt; &lt;table border align = center bgcolor = #D8D9CA width=100&gt; &lt;tr align=center &gt; &lt;th&gt; LV1 &lt;th&gt;50&lt;tr align=center &gt; &lt;th&gt;LV2 &lt;th&gt;34&lt;tr align=center &gt; &lt;th&gt;LV3 &lt;th&gt;&lt;tr align=center &gt; &lt;th&gt; Lvapp &lt;th&gt;');AllemandC0100787B.addTo (AllemandC);</v>
      </c>
    </row>
    <row r="54" spans="1:17" x14ac:dyDescent="0.2">
      <c r="A54" s="7" t="s">
        <v>149</v>
      </c>
      <c r="B54" s="10" t="s">
        <v>590</v>
      </c>
      <c r="C54" s="7" t="s">
        <v>673</v>
      </c>
      <c r="D54" s="7" t="s">
        <v>244</v>
      </c>
      <c r="E54" s="7" t="s">
        <v>23</v>
      </c>
      <c r="F54" s="7" t="s">
        <v>245</v>
      </c>
      <c r="G54" s="7" t="s">
        <v>1379</v>
      </c>
      <c r="H54" s="7" t="s">
        <v>1023</v>
      </c>
      <c r="I54" s="7" t="s">
        <v>1024</v>
      </c>
      <c r="J54" s="7" t="s">
        <v>1375</v>
      </c>
      <c r="K54" s="7" t="s">
        <v>1371</v>
      </c>
      <c r="L54" s="7" t="s">
        <v>591</v>
      </c>
      <c r="M54" s="24">
        <v>91</v>
      </c>
      <c r="N54" s="24">
        <v>32</v>
      </c>
      <c r="O54" s="24"/>
      <c r="P54" s="24"/>
      <c r="Q54" t="str">
        <f t="shared" si="0"/>
        <v>var AllemandC0100806X=L.marker([48.2224321,3.7423856],{icon:icon_college,bounceOnAdd: true, bounceOnAddOptions: {duration: 500, height: 100},bounceOnAddCallback: function() {console.log('done')}}).bindPopup('&lt;p align=center&gt; &lt;font size=2&gt; &lt;b&gt;Allemand&lt;/font&gt;  &lt;br&gt;&lt;br&gt;CLG D\'OTHE ET VANNE (public)&lt;/b&gt; &lt;br&gt;&lt;i&gt;AIX-VILLEMAUR-PALIS&lt;/i&gt; &lt;br&gt; &lt;table border align = center bgcolor = #D8D9CA width=100&gt; &lt;tr align=center &gt; &lt;th&gt; LV1 &lt;th&gt;91&lt;tr align=center &gt; &lt;th&gt;LV2 &lt;th&gt;32&lt;tr align=center &gt; &lt;th&gt;LV3 &lt;th&gt;&lt;tr align=center &gt; &lt;th&gt; Lvapp &lt;th&gt;');AllemandC0100806X.addTo (AllemandC);</v>
      </c>
    </row>
    <row r="55" spans="1:17" x14ac:dyDescent="0.2">
      <c r="A55" s="7" t="s">
        <v>149</v>
      </c>
      <c r="B55" s="10" t="s">
        <v>590</v>
      </c>
      <c r="C55" s="7" t="s">
        <v>673</v>
      </c>
      <c r="D55" s="7" t="s">
        <v>246</v>
      </c>
      <c r="E55" s="7" t="s">
        <v>23</v>
      </c>
      <c r="F55" s="7" t="s">
        <v>247</v>
      </c>
      <c r="G55" s="7" t="s">
        <v>727</v>
      </c>
      <c r="H55" s="7" t="s">
        <v>1025</v>
      </c>
      <c r="I55" s="7" t="s">
        <v>1026</v>
      </c>
      <c r="J55" s="7" t="s">
        <v>1375</v>
      </c>
      <c r="K55" s="7" t="s">
        <v>1371</v>
      </c>
      <c r="L55" s="7" t="s">
        <v>166</v>
      </c>
      <c r="M55" s="24">
        <v>29</v>
      </c>
      <c r="N55" s="24">
        <v>48</v>
      </c>
      <c r="O55" s="24"/>
      <c r="P55" s="24"/>
      <c r="Q55" t="str">
        <f t="shared" si="0"/>
        <v>var AllemandC0100807Y=L.marker([48.3045476,4.0338179],{icon:icon_college,bounceOnAdd: true, bounceOnAddOptions: {duration: 500, height: 100},bounceOnAddCallback: function() {console.log('done')}}).bindPopup('&lt;p align=center&gt; &lt;font size=2&gt; &lt;b&gt;Allemand&lt;/font&gt;  &lt;br&gt;&lt;br&gt;CLG PIERRE BROSSOLETTE (public)&lt;/b&gt; &lt;br&gt;&lt;i&gt;LA CHAPELLE-SAINT-LUC&lt;/i&gt; &lt;br&gt; &lt;table border align = center bgcolor = #D8D9CA width=100&gt; &lt;tr align=center &gt; &lt;th&gt; LV1 &lt;th&gt;29&lt;tr align=center &gt; &lt;th&gt;LV2 &lt;th&gt;48&lt;tr align=center &gt; &lt;th&gt;LV3 &lt;th&gt;&lt;tr align=center &gt; &lt;th&gt; Lvapp &lt;th&gt;');AllemandC0100807Y.addTo (AllemandC);</v>
      </c>
    </row>
    <row r="56" spans="1:17" x14ac:dyDescent="0.2">
      <c r="A56" s="7" t="s">
        <v>149</v>
      </c>
      <c r="B56" s="10" t="s">
        <v>590</v>
      </c>
      <c r="C56" s="7" t="s">
        <v>673</v>
      </c>
      <c r="D56" s="7" t="s">
        <v>248</v>
      </c>
      <c r="E56" s="7" t="s">
        <v>23</v>
      </c>
      <c r="F56" s="7" t="s">
        <v>151</v>
      </c>
      <c r="G56" s="7" t="s">
        <v>728</v>
      </c>
      <c r="H56" s="7" t="s">
        <v>1027</v>
      </c>
      <c r="I56" s="7" t="s">
        <v>1028</v>
      </c>
      <c r="J56" s="7" t="s">
        <v>1375</v>
      </c>
      <c r="K56" s="7" t="s">
        <v>1371</v>
      </c>
      <c r="L56" s="7" t="s">
        <v>152</v>
      </c>
      <c r="M56" s="24"/>
      <c r="N56" s="24">
        <v>72</v>
      </c>
      <c r="O56" s="24"/>
      <c r="P56" s="24"/>
      <c r="Q56" t="str">
        <f t="shared" si="0"/>
        <v>var AllemandC0100902B=L.marker([48.2281029,4.7052908],{icon:icon_college,bounceOnAdd: true, bounceOnAddOptions: {duration: 500, height: 100},bounceOnAddCallback: function() {console.log('done')}}).bindPopup('&lt;p align=center&gt; &lt;font size=2&gt; &lt;b&gt;Allemand&lt;/font&gt;  &lt;br&gt;&lt;br&gt;CLG GASTON BACHELARD (public)&lt;/b&gt; &lt;br&gt;&lt;i&gt;BAR-SUR-AUBE&lt;/i&gt; &lt;br&gt; &lt;table border align = center bgcolor = #D8D9CA width=100&gt; &lt;tr align=center &gt; &lt;th&gt; LV1 &lt;th&gt;&lt;tr align=center &gt; &lt;th&gt;LV2 &lt;th&gt;72&lt;tr align=center &gt; &lt;th&gt;LV3 &lt;th&gt;&lt;tr align=center &gt; &lt;th&gt; Lvapp &lt;th&gt;');AllemandC0100902B.addTo (AllemandC);</v>
      </c>
    </row>
    <row r="57" spans="1:17" x14ac:dyDescent="0.2">
      <c r="A57" s="7" t="s">
        <v>149</v>
      </c>
      <c r="B57" s="10" t="s">
        <v>589</v>
      </c>
      <c r="C57" s="7" t="s">
        <v>673</v>
      </c>
      <c r="D57" s="7" t="s">
        <v>249</v>
      </c>
      <c r="E57" s="7" t="s">
        <v>23</v>
      </c>
      <c r="F57" s="7" t="s">
        <v>250</v>
      </c>
      <c r="G57" s="7" t="s">
        <v>729</v>
      </c>
      <c r="H57" s="7" t="s">
        <v>1029</v>
      </c>
      <c r="I57" s="7" t="s">
        <v>1030</v>
      </c>
      <c r="J57" s="7" t="s">
        <v>1375</v>
      </c>
      <c r="K57" s="7" t="s">
        <v>1371</v>
      </c>
      <c r="L57" s="7" t="s">
        <v>177</v>
      </c>
      <c r="M57" s="24">
        <v>90</v>
      </c>
      <c r="N57" s="24">
        <v>60</v>
      </c>
      <c r="O57" s="24"/>
      <c r="P57" s="24"/>
      <c r="Q57" t="str">
        <f t="shared" si="0"/>
        <v>var AllemandC0100905E=L.marker([48.5173628,3.7172354],{icon:icon_college,bounceOnAdd: true, bounceOnAddOptions: {duration: 500, height: 100},bounceOnAddCallback: function() {console.log('done')}}).bindPopup('&lt;p align=center&gt; &lt;font size=2&gt; &lt;b&gt;Allemand&lt;/font&gt;  &lt;br&gt;&lt;br&gt;CLG LE NOYER MARCHAND (public)&lt;/b&gt; &lt;br&gt;&lt;i&gt;ROMILLY-SUR-SEINE&lt;/i&gt; &lt;br&gt; &lt;table border align = center bgcolor = #D8D9CA width=100&gt; &lt;tr align=center &gt; &lt;th&gt; LV1 &lt;th&gt;90&lt;tr align=center &gt; &lt;th&gt;LV2 &lt;th&gt;60&lt;tr align=center &gt; &lt;th&gt;LV3 &lt;th&gt;&lt;tr align=center &gt; &lt;th&gt; Lvapp &lt;th&gt;');AllemandC0100905E.addTo (AllemandC);</v>
      </c>
    </row>
    <row r="58" spans="1:17" x14ac:dyDescent="0.2">
      <c r="A58" s="7" t="s">
        <v>149</v>
      </c>
      <c r="B58" s="10" t="s">
        <v>590</v>
      </c>
      <c r="C58" s="7" t="s">
        <v>673</v>
      </c>
      <c r="D58" s="7" t="s">
        <v>253</v>
      </c>
      <c r="E58" s="7" t="s">
        <v>23</v>
      </c>
      <c r="F58" s="7" t="s">
        <v>254</v>
      </c>
      <c r="G58" s="7" t="s">
        <v>730</v>
      </c>
      <c r="H58" s="7" t="s">
        <v>1031</v>
      </c>
      <c r="I58" s="7" t="s">
        <v>1032</v>
      </c>
      <c r="J58" s="7" t="s">
        <v>1375</v>
      </c>
      <c r="K58" s="7" t="s">
        <v>1371</v>
      </c>
      <c r="L58" s="7" t="s">
        <v>185</v>
      </c>
      <c r="M58" s="24">
        <v>18</v>
      </c>
      <c r="N58" s="24">
        <v>83</v>
      </c>
      <c r="O58" s="24"/>
      <c r="P58" s="24"/>
      <c r="Q58" t="str">
        <f t="shared" si="0"/>
        <v>var AllemandC0100947A=L.marker([48.3075442,4.0616376],{icon:icon_college,bounceOnAdd: true, bounceOnAddOptions: {duration: 500, height: 100},bounceOnAddCallback: function() {console.log('done')}}).bindPopup('&lt;p align=center&gt; &lt;font size=2&gt; &lt;b&gt;Allemand&lt;/font&gt;  &lt;br&gt;&lt;br&gt;CLG PIERRE ET FRANCOIS PITHOU (public)&lt;/b&gt; &lt;br&gt;&lt;i&gt;TROYES&lt;/i&gt; &lt;br&gt; &lt;table border align = center bgcolor = #D8D9CA width=100&gt; &lt;tr align=center &gt; &lt;th&gt; LV1 &lt;th&gt;18&lt;tr align=center &gt; &lt;th&gt;LV2 &lt;th&gt;83&lt;tr align=center &gt; &lt;th&gt;LV3 &lt;th&gt;&lt;tr align=center &gt; &lt;th&gt; Lvapp &lt;th&gt;');AllemandC0100947A.addTo (AllemandC);</v>
      </c>
    </row>
    <row r="59" spans="1:17" x14ac:dyDescent="0.2">
      <c r="A59" s="7" t="s">
        <v>149</v>
      </c>
      <c r="B59" s="10" t="s">
        <v>590</v>
      </c>
      <c r="C59" s="7" t="s">
        <v>673</v>
      </c>
      <c r="D59" s="7" t="s">
        <v>263</v>
      </c>
      <c r="E59" s="7" t="s">
        <v>23</v>
      </c>
      <c r="F59" s="7" t="s">
        <v>264</v>
      </c>
      <c r="G59" s="7" t="s">
        <v>731</v>
      </c>
      <c r="H59" s="7" t="s">
        <v>1033</v>
      </c>
      <c r="I59" s="7" t="s">
        <v>1034</v>
      </c>
      <c r="J59" s="7" t="s">
        <v>1375</v>
      </c>
      <c r="K59" s="7" t="s">
        <v>1371</v>
      </c>
      <c r="L59" s="7" t="s">
        <v>265</v>
      </c>
      <c r="M59" s="24">
        <v>77</v>
      </c>
      <c r="N59" s="24">
        <v>42</v>
      </c>
      <c r="O59" s="24"/>
      <c r="P59" s="24"/>
      <c r="Q59" t="str">
        <f t="shared" si="0"/>
        <v>var AllemandC0101031S=L.marker([48.3243182,4.095716],{icon:icon_college,bounceOnAdd: true, bounceOnAddOptions: {duration: 500, height: 100},bounceOnAddCallback: function() {console.log('done')}}).bindPopup('&lt;p align=center&gt; &lt;font size=2&gt; &lt;b&gt;Allemand&lt;/font&gt;  &lt;br&gt;&lt;br&gt;CLG EUREKA (public)&lt;/b&gt; &lt;br&gt;&lt;i&gt;PONT-SAINTE-MARIE&lt;/i&gt; &lt;br&gt; &lt;table border align = center bgcolor = #D8D9CA width=100&gt; &lt;tr align=center &gt; &lt;th&gt; LV1 &lt;th&gt;77&lt;tr align=center &gt; &lt;th&gt;LV2 &lt;th&gt;42&lt;tr align=center &gt; &lt;th&gt;LV3 &lt;th&gt;&lt;tr align=center &gt; &lt;th&gt; Lvapp &lt;th&gt;');AllemandC0101031S.addTo (AllemandC);</v>
      </c>
    </row>
    <row r="60" spans="1:17" x14ac:dyDescent="0.2">
      <c r="A60" s="7" t="s">
        <v>356</v>
      </c>
      <c r="B60" s="10" t="s">
        <v>372</v>
      </c>
      <c r="C60" s="7" t="s">
        <v>673</v>
      </c>
      <c r="D60" s="7" t="s">
        <v>360</v>
      </c>
      <c r="E60" s="7" t="s">
        <v>23</v>
      </c>
      <c r="F60" s="7" t="s">
        <v>361</v>
      </c>
      <c r="G60" s="7" t="s">
        <v>733</v>
      </c>
      <c r="H60" s="7" t="s">
        <v>1035</v>
      </c>
      <c r="I60" s="7" t="s">
        <v>1036</v>
      </c>
      <c r="J60" s="7" t="s">
        <v>1375</v>
      </c>
      <c r="K60" s="7" t="s">
        <v>1371</v>
      </c>
      <c r="L60" s="7" t="s">
        <v>362</v>
      </c>
      <c r="M60" s="24"/>
      <c r="N60" s="24">
        <v>24</v>
      </c>
      <c r="O60" s="24"/>
      <c r="P60" s="24"/>
      <c r="Q60" t="str">
        <f t="shared" si="0"/>
        <v>var AllemandC0510002A=L.marker([48.974543,4.0297331],{icon:icon_college,bounceOnAdd: true, bounceOnAddOptions: {duration: 500, height: 100},bounceOnAddCallback: function() {console.log('done')}}).bindPopup('&lt;p align=center&gt; &lt;font size=2&gt; &lt;b&gt;Allemand&lt;/font&gt;  &lt;br&gt;&lt;br&gt;CLG SAINT-EXUPERY (public)&lt;/b&gt; &lt;br&gt;&lt;i&gt;AVIZE&lt;/i&gt; &lt;br&gt; &lt;table border align = center bgcolor = #D8D9CA width=100&gt; &lt;tr align=center &gt; &lt;th&gt; LV1 &lt;th&gt;&lt;tr align=center &gt; &lt;th&gt;LV2 &lt;th&gt;24&lt;tr align=center &gt; &lt;th&gt;LV3 &lt;th&gt;&lt;tr align=center &gt; &lt;th&gt; Lvapp &lt;th&gt;');AllemandC0510002A.addTo (AllemandC);</v>
      </c>
    </row>
    <row r="61" spans="1:17" x14ac:dyDescent="0.2">
      <c r="A61" s="7" t="s">
        <v>356</v>
      </c>
      <c r="B61" s="10" t="s">
        <v>592</v>
      </c>
      <c r="C61" s="7" t="s">
        <v>673</v>
      </c>
      <c r="D61" s="7" t="s">
        <v>368</v>
      </c>
      <c r="E61" s="7" t="s">
        <v>23</v>
      </c>
      <c r="F61" s="7" t="s">
        <v>369</v>
      </c>
      <c r="G61" s="7" t="s">
        <v>734</v>
      </c>
      <c r="H61" s="7" t="s">
        <v>1037</v>
      </c>
      <c r="I61" s="7" t="s">
        <v>1038</v>
      </c>
      <c r="J61" s="7" t="s">
        <v>1375</v>
      </c>
      <c r="K61" s="7" t="s">
        <v>1371</v>
      </c>
      <c r="L61" s="7" t="s">
        <v>365</v>
      </c>
      <c r="M61" s="24">
        <v>72</v>
      </c>
      <c r="N61" s="24">
        <v>111</v>
      </c>
      <c r="O61" s="24"/>
      <c r="P61" s="24"/>
      <c r="Q61" t="str">
        <f t="shared" si="0"/>
        <v>var AllemandC0510010J=L.marker([48.9559366,4.3534759],{icon:icon_college,bounceOnAdd: true, bounceOnAddOptions: {duration: 500, height: 100},bounceOnAddCallback: function() {console.log('done')}}).bindPopup('&lt;p align=center&gt; &lt;font size=2&gt; &lt;b&gt;Allemand&lt;/font&gt;  &lt;br&gt;&lt;br&gt;CLG VICTOR DURUY (public)&lt;/b&gt; &lt;br&gt;&lt;i&gt;CHALONS-EN-CHAMPAGNE&lt;/i&gt; &lt;br&gt; &lt;table border align = center bgcolor = #D8D9CA width=100&gt; &lt;tr align=center &gt; &lt;th&gt; LV1 &lt;th&gt;72&lt;tr align=center &gt; &lt;th&gt;LV2 &lt;th&gt;111&lt;tr align=center &gt; &lt;th&gt;LV3 &lt;th&gt;&lt;tr align=center &gt; &lt;th&gt; Lvapp &lt;th&gt;');AllemandC0510010J.addTo (AllemandC);</v>
      </c>
    </row>
    <row r="62" spans="1:17" x14ac:dyDescent="0.2">
      <c r="A62" s="7" t="s">
        <v>356</v>
      </c>
      <c r="B62" s="10" t="s">
        <v>592</v>
      </c>
      <c r="C62" s="7" t="s">
        <v>673</v>
      </c>
      <c r="D62" s="7" t="s">
        <v>370</v>
      </c>
      <c r="E62" s="7" t="s">
        <v>23</v>
      </c>
      <c r="F62" s="7" t="s">
        <v>371</v>
      </c>
      <c r="G62" s="7" t="s">
        <v>735</v>
      </c>
      <c r="H62" s="7" t="s">
        <v>1039</v>
      </c>
      <c r="I62" s="7" t="s">
        <v>1040</v>
      </c>
      <c r="J62" s="7" t="s">
        <v>1375</v>
      </c>
      <c r="K62" s="7" t="s">
        <v>1371</v>
      </c>
      <c r="L62" s="7" t="s">
        <v>365</v>
      </c>
      <c r="M62" s="24">
        <v>88</v>
      </c>
      <c r="N62" s="24">
        <v>79</v>
      </c>
      <c r="O62" s="24"/>
      <c r="P62" s="24"/>
      <c r="Q62" t="str">
        <f t="shared" si="0"/>
        <v>var AllemandC0510011K=L.marker([48.950098,4.3683558],{icon:icon_college,bounceOnAdd: true, bounceOnAddOptions: {duration: 500, height: 100},bounceOnAddCallback: function() {console.log('done')}}).bindPopup('&lt;p align=center&gt; &lt;font size=2&gt; &lt;b&gt;Allemand&lt;/font&gt;  &lt;br&gt;&lt;br&gt;CLG PERROT D ABLANCOURT (public)&lt;/b&gt; &lt;br&gt;&lt;i&gt;CHALONS-EN-CHAMPAGNE&lt;/i&gt; &lt;br&gt; &lt;table border align = center bgcolor = #D8D9CA width=100&gt; &lt;tr align=center &gt; &lt;th&gt; LV1 &lt;th&gt;88&lt;tr align=center &gt; &lt;th&gt;LV2 &lt;th&gt;79&lt;tr align=center &gt; &lt;th&gt;LV3 &lt;th&gt;&lt;tr align=center &gt; &lt;th&gt; Lvapp &lt;th&gt;');AllemandC0510011K.addTo (AllemandC);</v>
      </c>
    </row>
    <row r="63" spans="1:17" x14ac:dyDescent="0.2">
      <c r="A63" s="7" t="s">
        <v>356</v>
      </c>
      <c r="B63" s="10" t="s">
        <v>372</v>
      </c>
      <c r="C63" s="7" t="s">
        <v>673</v>
      </c>
      <c r="D63" s="7" t="s">
        <v>373</v>
      </c>
      <c r="E63" s="7" t="s">
        <v>23</v>
      </c>
      <c r="F63" s="7" t="s">
        <v>374</v>
      </c>
      <c r="G63" s="7" t="s">
        <v>736</v>
      </c>
      <c r="H63" s="7" t="s">
        <v>1041</v>
      </c>
      <c r="I63" s="7" t="s">
        <v>1042</v>
      </c>
      <c r="J63" s="7" t="s">
        <v>1375</v>
      </c>
      <c r="K63" s="7" t="s">
        <v>1371</v>
      </c>
      <c r="L63" s="7" t="s">
        <v>372</v>
      </c>
      <c r="M63" s="24"/>
      <c r="N63" s="24">
        <v>52</v>
      </c>
      <c r="O63" s="24"/>
      <c r="P63" s="24"/>
      <c r="Q63" t="str">
        <f t="shared" si="0"/>
        <v>var AllemandC0510016R=L.marker([49.0405607,3.9545786],{icon:icon_college,bounceOnAdd: true, bounceOnAddOptions: {duration: 500, height: 100},bounceOnAddCallback: function() {console.log('done')}}).bindPopup('&lt;p align=center&gt; &lt;font size=2&gt; &lt;b&gt;Allemand&lt;/font&gt;  &lt;br&gt;&lt;br&gt;CLG JEAN MONNET (public)&lt;/b&gt; &lt;br&gt;&lt;i&gt;EPERNAY&lt;/i&gt; &lt;br&gt; &lt;table border align = center bgcolor = #D8D9CA width=100&gt; &lt;tr align=center &gt; &lt;th&gt; LV1 &lt;th&gt;&lt;tr align=center &gt; &lt;th&gt;LV2 &lt;th&gt;52&lt;tr align=center &gt; &lt;th&gt;LV3 &lt;th&gt;&lt;tr align=center &gt; &lt;th&gt; Lvapp &lt;th&gt;');AllemandC0510016R.addTo (AllemandC);</v>
      </c>
    </row>
    <row r="64" spans="1:17" x14ac:dyDescent="0.2">
      <c r="A64" s="7" t="s">
        <v>356</v>
      </c>
      <c r="B64" s="10" t="s">
        <v>372</v>
      </c>
      <c r="C64" s="7" t="s">
        <v>673</v>
      </c>
      <c r="D64" s="7" t="s">
        <v>375</v>
      </c>
      <c r="E64" s="7" t="s">
        <v>23</v>
      </c>
      <c r="F64" s="7" t="s">
        <v>376</v>
      </c>
      <c r="G64" s="7" t="s">
        <v>737</v>
      </c>
      <c r="H64" s="7" t="s">
        <v>1043</v>
      </c>
      <c r="I64" s="7" t="s">
        <v>1044</v>
      </c>
      <c r="J64" s="7" t="s">
        <v>1375</v>
      </c>
      <c r="K64" s="7" t="s">
        <v>1371</v>
      </c>
      <c r="L64" s="7" t="s">
        <v>377</v>
      </c>
      <c r="M64" s="24">
        <v>20</v>
      </c>
      <c r="N64" s="24">
        <v>169</v>
      </c>
      <c r="O64" s="24"/>
      <c r="P64" s="24"/>
      <c r="Q64" t="str">
        <f t="shared" si="0"/>
        <v>var AllemandC0510022X=L.marker([48.7495551,3.9910878],{icon:icon_college,bounceOnAdd: true, bounceOnAddOptions: {duration: 500, height: 100},bounceOnAddCallback: function() {console.log('done')}}).bindPopup('&lt;p align=center&gt; &lt;font size=2&gt; &lt;b&gt;Allemand&lt;/font&gt;  &lt;br&gt;&lt;br&gt;CLG STEPHANE MALLARME (public)&lt;/b&gt; &lt;br&gt;&lt;i&gt;FERE-CHAMPENOISE&lt;/i&gt; &lt;br&gt; &lt;table border align = center bgcolor = #D8D9CA width=100&gt; &lt;tr align=center &gt; &lt;th&gt; LV1 &lt;th&gt;20&lt;tr align=center &gt; &lt;th&gt;LV2 &lt;th&gt;169&lt;tr align=center &gt; &lt;th&gt;LV3 &lt;th&gt;&lt;tr align=center &gt; &lt;th&gt; Lvapp &lt;th&gt;');AllemandC0510022X.addTo (AllemandC);</v>
      </c>
    </row>
    <row r="65" spans="1:17" x14ac:dyDescent="0.2">
      <c r="A65" s="7" t="s">
        <v>356</v>
      </c>
      <c r="B65" s="10" t="s">
        <v>372</v>
      </c>
      <c r="C65" s="7" t="s">
        <v>673</v>
      </c>
      <c r="D65" s="7" t="s">
        <v>378</v>
      </c>
      <c r="E65" s="7" t="s">
        <v>23</v>
      </c>
      <c r="F65" s="7" t="s">
        <v>379</v>
      </c>
      <c r="G65" s="7" t="s">
        <v>738</v>
      </c>
      <c r="H65" s="7" t="s">
        <v>1045</v>
      </c>
      <c r="I65" s="7" t="s">
        <v>1046</v>
      </c>
      <c r="J65" s="7" t="s">
        <v>1375</v>
      </c>
      <c r="K65" s="7" t="s">
        <v>1371</v>
      </c>
      <c r="L65" s="7" t="s">
        <v>380</v>
      </c>
      <c r="M65" s="24">
        <v>17</v>
      </c>
      <c r="N65" s="24">
        <v>41</v>
      </c>
      <c r="O65" s="24"/>
      <c r="P65" s="24"/>
      <c r="Q65" t="str">
        <f t="shared" si="0"/>
        <v>var AllemandC0510026B=L.marker([48.8768877,3.550012],{icon:icon_college,bounceOnAdd: true, bounceOnAddOptions: {duration: 500, height: 100},bounceOnAddCallback: function() {console.log('done')}}).bindPopup('&lt;p align=center&gt; &lt;font size=2&gt; &lt;b&gt;Allemand&lt;/font&gt;  &lt;br&gt;&lt;br&gt;CLG DE LA BRIE CHAMPENOISE (public)&lt;/b&gt; &lt;br&gt;&lt;i&gt;MONTMIRAIL&lt;/i&gt; &lt;br&gt; &lt;table border align = center bgcolor = #D8D9CA width=100&gt; &lt;tr align=center &gt; &lt;th&gt; LV1 &lt;th&gt;17&lt;tr align=center &gt; &lt;th&gt;LV2 &lt;th&gt;41&lt;tr align=center &gt; &lt;th&gt;LV3 &lt;th&gt;&lt;tr align=center &gt; &lt;th&gt; Lvapp &lt;th&gt;');AllemandC0510026B.addTo (AllemandC);</v>
      </c>
    </row>
    <row r="66" spans="1:17" x14ac:dyDescent="0.2">
      <c r="A66" s="7" t="s">
        <v>356</v>
      </c>
      <c r="B66" s="10" t="s">
        <v>372</v>
      </c>
      <c r="C66" s="7" t="s">
        <v>673</v>
      </c>
      <c r="D66" s="7" t="s">
        <v>381</v>
      </c>
      <c r="E66" s="7" t="s">
        <v>23</v>
      </c>
      <c r="F66" s="7" t="s">
        <v>553</v>
      </c>
      <c r="G66" s="7" t="s">
        <v>897</v>
      </c>
      <c r="H66" s="7" t="s">
        <v>1047</v>
      </c>
      <c r="I66" s="7" t="s">
        <v>1048</v>
      </c>
      <c r="J66" s="7" t="s">
        <v>1375</v>
      </c>
      <c r="K66" s="7" t="s">
        <v>1371</v>
      </c>
      <c r="L66" s="7" t="s">
        <v>382</v>
      </c>
      <c r="M66" s="24"/>
      <c r="N66" s="24">
        <v>130</v>
      </c>
      <c r="O66" s="24"/>
      <c r="P66" s="24"/>
      <c r="Q66" t="str">
        <f t="shared" si="0"/>
        <v>var AllemandC0510027C=L.marker([48.922511,3.8018023],{icon:icon_college,bounceOnAdd: true, bounceOnAddOptions: {duration: 500, height: 100},bounceOnAddCallback: function() {console.log('done')}}).bindPopup('&lt;p align=center&gt; &lt;font size=2&gt; &lt;b&gt;Allemand&lt;/font&gt;  &lt;br&gt;&lt;br&gt;CLG DE MONTMORT-LUCY (public)&lt;/b&gt; &lt;br&gt;&lt;i&gt;MONTMORT-LUCY&lt;/i&gt; &lt;br&gt; &lt;table border align = center bgcolor = #D8D9CA width=100&gt; &lt;tr align=center &gt; &lt;th&gt; LV1 &lt;th&gt;&lt;tr align=center &gt; &lt;th&gt;LV2 &lt;th&gt;130&lt;tr align=center &gt; &lt;th&gt;LV3 &lt;th&gt;&lt;tr align=center &gt; &lt;th&gt; Lvapp &lt;th&gt;');AllemandC0510027C.addTo (AllemandC);</v>
      </c>
    </row>
    <row r="67" spans="1:17" x14ac:dyDescent="0.2">
      <c r="A67" s="7" t="s">
        <v>356</v>
      </c>
      <c r="B67" s="10" t="s">
        <v>372</v>
      </c>
      <c r="C67" s="7" t="s">
        <v>673</v>
      </c>
      <c r="D67" s="7" t="s">
        <v>383</v>
      </c>
      <c r="E67" s="7" t="s">
        <v>23</v>
      </c>
      <c r="F67" s="7" t="s">
        <v>384</v>
      </c>
      <c r="G67" s="7" t="s">
        <v>739</v>
      </c>
      <c r="H67" s="7" t="s">
        <v>1049</v>
      </c>
      <c r="I67" s="7" t="s">
        <v>1050</v>
      </c>
      <c r="J67" s="7" t="s">
        <v>1375</v>
      </c>
      <c r="K67" s="7" t="s">
        <v>1371</v>
      </c>
      <c r="L67" s="7" t="s">
        <v>385</v>
      </c>
      <c r="M67" s="24"/>
      <c r="N67" s="24">
        <v>42</v>
      </c>
      <c r="O67" s="24"/>
      <c r="P67" s="24"/>
      <c r="Q67" t="str">
        <f t="shared" ref="Q67:Q130" si="1">"var Allemand"&amp;J67&amp;D67&amp;"=L.marker(["&amp;H67&amp;","&amp;I67&amp;"],{icon:"&amp;K67&amp;",bounceOnAdd: true, bounceOnAddOptions: {duration: 500, height: 100},bounceOnAddCallback: function() {console.log('done')}}).bindPopup('&lt;p align=center&gt; &lt;font size=2&gt; &lt;b&gt;Allemand&lt;/font&gt;  &lt;br&gt;&lt;br&gt;"&amp;G67&amp;" "&amp;C67&amp;"&lt;/b&gt; &lt;br&gt;&lt;i&gt;"&amp;L67&amp;"&lt;/i&gt; &lt;br&gt; &lt;table border align = center bgcolor = #D8D9CA width=100&gt; &lt;tr align=center &gt; &lt;th&gt; LV1 &lt;th&gt;"&amp;M67&amp;"&lt;tr align=center &gt; &lt;th&gt;LV2 &lt;th&gt;"&amp;N67&amp;"&lt;tr align=center &gt; &lt;th&gt;LV3 &lt;th&gt;"&amp;O67&amp;"&lt;tr align=center &gt; &lt;th&gt; Lvapp &lt;th&gt;"&amp;P67&amp;"');Allemand"&amp;J67&amp;D67&amp;".addTo (Allemand"&amp;J67&amp;");"</f>
        <v>var AllemandC0510028D=L.marker([49.0815433,3.7382677],{icon:icon_college,bounceOnAdd: true, bounceOnAddOptions: {duration: 500, height: 100},bounceOnAddCallback: function() {console.log('done')}}).bindPopup('&lt;p align=center&gt; &lt;font size=2&gt; &lt;b&gt;Allemand&lt;/font&gt;  &lt;br&gt;&lt;br&gt;CLG PROFESSEUR NICAISE (public)&lt;/b&gt; &lt;br&gt;&lt;i&gt;MAREUIL-LE-PORT&lt;/i&gt; &lt;br&gt; &lt;table border align = center bgcolor = #D8D9CA width=100&gt; &lt;tr align=center &gt; &lt;th&gt; LV1 &lt;th&gt;&lt;tr align=center &gt; &lt;th&gt;LV2 &lt;th&gt;42&lt;tr align=center &gt; &lt;th&gt;LV3 &lt;th&gt;&lt;tr align=center &gt; &lt;th&gt; Lvapp &lt;th&gt;');AllemandC0510028D.addTo (AllemandC);</v>
      </c>
    </row>
    <row r="68" spans="1:17" x14ac:dyDescent="0.2">
      <c r="A68" s="7" t="s">
        <v>356</v>
      </c>
      <c r="B68" s="10" t="s">
        <v>592</v>
      </c>
      <c r="C68" s="7" t="s">
        <v>673</v>
      </c>
      <c r="D68" s="7" t="s">
        <v>386</v>
      </c>
      <c r="E68" s="7" t="s">
        <v>23</v>
      </c>
      <c r="F68" s="7" t="s">
        <v>387</v>
      </c>
      <c r="G68" s="7" t="s">
        <v>740</v>
      </c>
      <c r="H68" s="7" t="s">
        <v>1051</v>
      </c>
      <c r="I68" s="7" t="s">
        <v>1052</v>
      </c>
      <c r="J68" s="7" t="s">
        <v>1375</v>
      </c>
      <c r="K68" s="7" t="s">
        <v>1371</v>
      </c>
      <c r="L68" s="7" t="s">
        <v>388</v>
      </c>
      <c r="M68" s="24"/>
      <c r="N68" s="24">
        <v>59</v>
      </c>
      <c r="O68" s="24"/>
      <c r="P68" s="24"/>
      <c r="Q68" t="str">
        <f t="shared" si="1"/>
        <v>var AllemandC0510029E=L.marker([49.1374524,4.3622676],{icon:icon_college,bounceOnAdd: true, bounceOnAddOptions: {duration: 500, height: 100},bounceOnAddCallback: function() {console.log('done')}}).bindPopup('&lt;p align=center&gt; &lt;font size=2&gt; &lt;b&gt;Allemand&lt;/font&gt;  &lt;br&gt;&lt;br&gt;CLG HENRI GUILLAUMET (public)&lt;/b&gt; &lt;br&gt;&lt;i&gt;MOURMELON-LE-GRAND&lt;/i&gt; &lt;br&gt; &lt;table border align = center bgcolor = #D8D9CA width=100&gt; &lt;tr align=center &gt; &lt;th&gt; LV1 &lt;th&gt;&lt;tr align=center &gt; &lt;th&gt;LV2 &lt;th&gt;59&lt;tr align=center &gt; &lt;th&gt;LV3 &lt;th&gt;&lt;tr align=center &gt; &lt;th&gt; Lvapp &lt;th&gt;');AllemandC0510029E.addTo (AllemandC);</v>
      </c>
    </row>
    <row r="69" spans="1:17" x14ac:dyDescent="0.2">
      <c r="A69" s="7" t="s">
        <v>356</v>
      </c>
      <c r="B69" s="10" t="s">
        <v>394</v>
      </c>
      <c r="C69" s="7" t="s">
        <v>673</v>
      </c>
      <c r="D69" s="7" t="s">
        <v>389</v>
      </c>
      <c r="E69" s="7" t="s">
        <v>23</v>
      </c>
      <c r="F69" s="7" t="s">
        <v>390</v>
      </c>
      <c r="G69" s="7" t="s">
        <v>741</v>
      </c>
      <c r="H69" s="7" t="s">
        <v>1053</v>
      </c>
      <c r="I69" s="7" t="s">
        <v>1054</v>
      </c>
      <c r="J69" s="7" t="s">
        <v>1375</v>
      </c>
      <c r="K69" s="7" t="s">
        <v>1371</v>
      </c>
      <c r="L69" s="7" t="s">
        <v>391</v>
      </c>
      <c r="M69" s="24"/>
      <c r="N69" s="24">
        <v>47</v>
      </c>
      <c r="O69" s="24"/>
      <c r="P69" s="24"/>
      <c r="Q69" t="str">
        <f t="shared" si="1"/>
        <v>var AllemandC0510030F=L.marker([49.2965945,4.3149188],{icon:icon_college,bounceOnAdd: true, bounceOnAddOptions: {duration: 500, height: 100},bounceOnAddCallback: function() {console.log('done')}}).bindPopup('&lt;p align=center&gt; &lt;font size=2&gt; &lt;b&gt;Allemand&lt;/font&gt;  &lt;br&gt;&lt;br&gt;CLG PIERRE SOUVERVILLE (public)&lt;/b&gt; &lt;br&gt;&lt;i&gt;PONTFAVERGER-MORONVILLIERS&lt;/i&gt; &lt;br&gt; &lt;table border align = center bgcolor = #D8D9CA width=100&gt; &lt;tr align=center &gt; &lt;th&gt; LV1 &lt;th&gt;&lt;tr align=center &gt; &lt;th&gt;LV2 &lt;th&gt;47&lt;tr align=center &gt; &lt;th&gt;LV3 &lt;th&gt;&lt;tr align=center &gt; &lt;th&gt; Lvapp &lt;th&gt;');AllemandC0510030F.addTo (AllemandC);</v>
      </c>
    </row>
    <row r="70" spans="1:17" x14ac:dyDescent="0.2">
      <c r="A70" s="7" t="s">
        <v>356</v>
      </c>
      <c r="B70" s="10" t="s">
        <v>394</v>
      </c>
      <c r="C70" s="7" t="s">
        <v>673</v>
      </c>
      <c r="D70" s="7" t="s">
        <v>406</v>
      </c>
      <c r="E70" s="7" t="s">
        <v>23</v>
      </c>
      <c r="F70" s="7" t="s">
        <v>407</v>
      </c>
      <c r="G70" s="7" t="s">
        <v>742</v>
      </c>
      <c r="H70" s="7" t="s">
        <v>1055</v>
      </c>
      <c r="I70" s="7" t="s">
        <v>1056</v>
      </c>
      <c r="J70" s="7" t="s">
        <v>1375</v>
      </c>
      <c r="K70" s="7" t="s">
        <v>1371</v>
      </c>
      <c r="L70" s="7" t="s">
        <v>394</v>
      </c>
      <c r="M70" s="24">
        <v>5</v>
      </c>
      <c r="N70" s="24">
        <v>87</v>
      </c>
      <c r="O70" s="24"/>
      <c r="P70" s="24"/>
      <c r="Q70" t="str">
        <f t="shared" si="1"/>
        <v>var AllemandC0510044W=L.marker([49.2829761,4.0218456],{icon:icon_college,bounceOnAdd: true, bounceOnAddOptions: {duration: 500, height: 100},bounceOnAddCallback: function() {console.log('done')}}).bindPopup('&lt;p align=center&gt; &lt;font size=2&gt; &lt;b&gt;Allemand&lt;/font&gt;  &lt;br&gt;&lt;br&gt;CLG COLBERT (public)&lt;/b&gt; &lt;br&gt;&lt;i&gt;REIMS&lt;/i&gt; &lt;br&gt; &lt;table border align = center bgcolor = #D8D9CA width=100&gt; &lt;tr align=center &gt; &lt;th&gt; LV1 &lt;th&gt;5&lt;tr align=center &gt; &lt;th&gt;LV2 &lt;th&gt;87&lt;tr align=center &gt; &lt;th&gt;LV3 &lt;th&gt;&lt;tr align=center &gt; &lt;th&gt; Lvapp &lt;th&gt;');AllemandC0510044W.addTo (AllemandC);</v>
      </c>
    </row>
    <row r="71" spans="1:17" x14ac:dyDescent="0.2">
      <c r="A71" s="7" t="s">
        <v>356</v>
      </c>
      <c r="B71" s="10" t="s">
        <v>394</v>
      </c>
      <c r="C71" s="7" t="s">
        <v>673</v>
      </c>
      <c r="D71" s="7" t="s">
        <v>412</v>
      </c>
      <c r="E71" s="7" t="s">
        <v>23</v>
      </c>
      <c r="F71" s="7" t="s">
        <v>413</v>
      </c>
      <c r="G71" s="7" t="s">
        <v>1380</v>
      </c>
      <c r="H71" s="7" t="s">
        <v>1057</v>
      </c>
      <c r="I71" s="7" t="s">
        <v>1058</v>
      </c>
      <c r="J71" s="7" t="s">
        <v>1375</v>
      </c>
      <c r="K71" s="7" t="s">
        <v>1371</v>
      </c>
      <c r="L71" s="7" t="s">
        <v>414</v>
      </c>
      <c r="M71" s="24">
        <v>27</v>
      </c>
      <c r="N71" s="24">
        <v>64</v>
      </c>
      <c r="O71" s="24"/>
      <c r="P71" s="24"/>
      <c r="Q71" t="str">
        <f t="shared" si="1"/>
        <v>var AllemandC0510051D=L.marker([49.3055642,3.9628335],{icon:icon_college,bounceOnAdd: true, bounceOnAddOptions: {duration: 500, height: 100},bounceOnAddCallback: function() {console.log('done')}}).bindPopup('&lt;p align=center&gt; &lt;font size=2&gt; &lt;b&gt;Allemand&lt;/font&gt;  &lt;br&gt;&lt;br&gt;CLG DU MONT D\'HOR (public)&lt;/b&gt; &lt;br&gt;&lt;i&gt;SAINT-THIERRY&lt;/i&gt; &lt;br&gt; &lt;table border align = center bgcolor = #D8D9CA width=100&gt; &lt;tr align=center &gt; &lt;th&gt; LV1 &lt;th&gt;27&lt;tr align=center &gt; &lt;th&gt;LV2 &lt;th&gt;64&lt;tr align=center &gt; &lt;th&gt;LV3 &lt;th&gt;&lt;tr align=center &gt; &lt;th&gt; Lvapp &lt;th&gt;');AllemandC0510051D.addTo (AllemandC);</v>
      </c>
    </row>
    <row r="72" spans="1:17" x14ac:dyDescent="0.2">
      <c r="A72" s="7" t="s">
        <v>356</v>
      </c>
      <c r="B72" s="10" t="s">
        <v>592</v>
      </c>
      <c r="C72" s="7" t="s">
        <v>673</v>
      </c>
      <c r="D72" s="7" t="s">
        <v>415</v>
      </c>
      <c r="E72" s="7" t="s">
        <v>23</v>
      </c>
      <c r="F72" s="7" t="s">
        <v>416</v>
      </c>
      <c r="G72" s="7" t="s">
        <v>744</v>
      </c>
      <c r="H72" s="7" t="s">
        <v>1059</v>
      </c>
      <c r="I72" s="7" t="s">
        <v>1060</v>
      </c>
      <c r="J72" s="7" t="s">
        <v>1375</v>
      </c>
      <c r="K72" s="7" t="s">
        <v>1371</v>
      </c>
      <c r="L72" s="7" t="s">
        <v>417</v>
      </c>
      <c r="M72" s="24">
        <v>29</v>
      </c>
      <c r="N72" s="24">
        <v>42</v>
      </c>
      <c r="O72" s="24"/>
      <c r="P72" s="24"/>
      <c r="Q72" t="str">
        <f t="shared" si="1"/>
        <v>var AllemandC0510052E=L.marker([48.7849659,4.9082039],{icon:icon_college,bounceOnAdd: true, bounceOnAddOptions: {duration: 500, height: 100},bounceOnAddCallback: function() {console.log('done')}}).bindPopup('&lt;p align=center&gt; &lt;font size=2&gt; &lt;b&gt;Allemand&lt;/font&gt;  &lt;br&gt;&lt;br&gt;CLG LOUIS PASTEUR (public)&lt;/b&gt; &lt;br&gt;&lt;i&gt;SERMAIZE-LES-BAINS&lt;/i&gt; &lt;br&gt; &lt;table border align = center bgcolor = #D8D9CA width=100&gt; &lt;tr align=center &gt; &lt;th&gt; LV1 &lt;th&gt;29&lt;tr align=center &gt; &lt;th&gt;LV2 &lt;th&gt;42&lt;tr align=center &gt; &lt;th&gt;LV3 &lt;th&gt;&lt;tr align=center &gt; &lt;th&gt; Lvapp &lt;th&gt;');AllemandC0510052E.addTo (AllemandC);</v>
      </c>
    </row>
    <row r="73" spans="1:17" x14ac:dyDescent="0.2">
      <c r="A73" s="7" t="s">
        <v>356</v>
      </c>
      <c r="B73" s="10" t="s">
        <v>372</v>
      </c>
      <c r="C73" s="7" t="s">
        <v>673</v>
      </c>
      <c r="D73" s="7" t="s">
        <v>421</v>
      </c>
      <c r="E73" s="7" t="s">
        <v>23</v>
      </c>
      <c r="F73" s="7" t="s">
        <v>419</v>
      </c>
      <c r="G73" s="7" t="s">
        <v>745</v>
      </c>
      <c r="H73" s="7" t="s">
        <v>1061</v>
      </c>
      <c r="I73" s="7" t="s">
        <v>1062</v>
      </c>
      <c r="J73" s="7" t="s">
        <v>1375</v>
      </c>
      <c r="K73" s="7" t="s">
        <v>1371</v>
      </c>
      <c r="L73" s="7" t="s">
        <v>420</v>
      </c>
      <c r="M73" s="24"/>
      <c r="N73" s="24">
        <v>68</v>
      </c>
      <c r="O73" s="24"/>
      <c r="P73" s="24"/>
      <c r="Q73" t="str">
        <f t="shared" si="1"/>
        <v>var AllemandC0510054G=L.marker([48.7254841,3.7169249],{icon:icon_college,bounceOnAdd: true, bounceOnAddOptions: {duration: 500, height: 100},bounceOnAddCallback: function() {console.log('done')}}).bindPopup('&lt;p align=center&gt; &lt;font size=2&gt; &lt;b&gt;Allemand&lt;/font&gt;  &lt;br&gt;&lt;br&gt;CLG LA FONTAINE DU VE (public)&lt;/b&gt; &lt;br&gt;&lt;i&gt;SEZANNE&lt;/i&gt; &lt;br&gt; &lt;table border align = center bgcolor = #D8D9CA width=100&gt; &lt;tr align=center &gt; &lt;th&gt; LV1 &lt;th&gt;&lt;tr align=center &gt; &lt;th&gt;LV2 &lt;th&gt;68&lt;tr align=center &gt; &lt;th&gt;LV3 &lt;th&gt;&lt;tr align=center &gt; &lt;th&gt; Lvapp &lt;th&gt;');AllemandC0510054G.addTo (AllemandC);</v>
      </c>
    </row>
    <row r="74" spans="1:17" x14ac:dyDescent="0.2">
      <c r="A74" s="7" t="s">
        <v>356</v>
      </c>
      <c r="B74" s="10" t="s">
        <v>592</v>
      </c>
      <c r="C74" s="7" t="s">
        <v>673</v>
      </c>
      <c r="D74" s="7" t="s">
        <v>422</v>
      </c>
      <c r="E74" s="7" t="s">
        <v>23</v>
      </c>
      <c r="F74" s="7" t="s">
        <v>416</v>
      </c>
      <c r="G74" s="7" t="s">
        <v>744</v>
      </c>
      <c r="H74" s="7" t="s">
        <v>1063</v>
      </c>
      <c r="I74" s="7" t="s">
        <v>1064</v>
      </c>
      <c r="J74" s="7" t="s">
        <v>1375</v>
      </c>
      <c r="K74" s="7" t="s">
        <v>1371</v>
      </c>
      <c r="L74" s="7" t="s">
        <v>423</v>
      </c>
      <c r="M74" s="24"/>
      <c r="N74" s="24">
        <v>219</v>
      </c>
      <c r="O74" s="24"/>
      <c r="P74" s="24"/>
      <c r="Q74" t="str">
        <f t="shared" si="1"/>
        <v>var AllemandC0510056J=L.marker([49.1267227,4.5362884],{icon:icon_college,bounceOnAdd: true, bounceOnAddOptions: {duration: 500, height: 100},bounceOnAddCallback: function() {console.log('done')}}).bindPopup('&lt;p align=center&gt; &lt;font size=2&gt; &lt;b&gt;Allemand&lt;/font&gt;  &lt;br&gt;&lt;br&gt;CLG LOUIS PASTEUR (public)&lt;/b&gt; &lt;br&gt;&lt;i&gt;SUIPPES&lt;/i&gt; &lt;br&gt; &lt;table border align = center bgcolor = #D8D9CA width=100&gt; &lt;tr align=center &gt; &lt;th&gt; LV1 &lt;th&gt;&lt;tr align=center &gt; &lt;th&gt;LV2 &lt;th&gt;219&lt;tr align=center &gt; &lt;th&gt;LV3 &lt;th&gt;&lt;tr align=center &gt; &lt;th&gt; Lvapp &lt;th&gt;');AllemandC0510056J.addTo (AllemandC);</v>
      </c>
    </row>
    <row r="75" spans="1:17" x14ac:dyDescent="0.2">
      <c r="A75" s="7" t="s">
        <v>356</v>
      </c>
      <c r="B75" s="10" t="s">
        <v>372</v>
      </c>
      <c r="C75" s="7" t="s">
        <v>673</v>
      </c>
      <c r="D75" s="7" t="s">
        <v>424</v>
      </c>
      <c r="E75" s="7" t="s">
        <v>23</v>
      </c>
      <c r="F75" s="7" t="s">
        <v>425</v>
      </c>
      <c r="G75" s="7" t="s">
        <v>746</v>
      </c>
      <c r="H75" s="7" t="s">
        <v>1065</v>
      </c>
      <c r="I75" s="7" t="s">
        <v>1066</v>
      </c>
      <c r="J75" s="7" t="s">
        <v>1375</v>
      </c>
      <c r="K75" s="7" t="s">
        <v>1371</v>
      </c>
      <c r="L75" s="7" t="s">
        <v>426</v>
      </c>
      <c r="M75" s="24">
        <v>29</v>
      </c>
      <c r="N75" s="24">
        <v>245</v>
      </c>
      <c r="O75" s="24"/>
      <c r="P75" s="24"/>
      <c r="Q75" t="str">
        <f t="shared" si="1"/>
        <v>var AllemandC0510059M=L.marker([48.9069248,4.0164152],{icon:icon_college,bounceOnAdd: true, bounceOnAddOptions: {duration: 500, height: 100},bounceOnAddCallback: function() {console.log('done')}}).bindPopup('&lt;p align=center&gt; &lt;font size=2&gt; &lt;b&gt;Allemand&lt;/font&gt;  &lt;br&gt;&lt;br&gt;CLG EUSTACHE DESCHAMPS (public)&lt;/b&gt; &lt;br&gt;&lt;i&gt;VERTUS&lt;/i&gt; &lt;br&gt; &lt;table border align = center bgcolor = #D8D9CA width=100&gt; &lt;tr align=center &gt; &lt;th&gt; LV1 &lt;th&gt;29&lt;tr align=center &gt; &lt;th&gt;LV2 &lt;th&gt;245&lt;tr align=center &gt; &lt;th&gt;LV3 &lt;th&gt;&lt;tr align=center &gt; &lt;th&gt; Lvapp &lt;th&gt;');AllemandC0510059M.addTo (AllemandC);</v>
      </c>
    </row>
    <row r="76" spans="1:17" x14ac:dyDescent="0.2">
      <c r="A76" s="7" t="s">
        <v>356</v>
      </c>
      <c r="B76" s="10" t="s">
        <v>394</v>
      </c>
      <c r="C76" s="7" t="s">
        <v>673</v>
      </c>
      <c r="D76" s="7" t="s">
        <v>427</v>
      </c>
      <c r="E76" s="7" t="s">
        <v>23</v>
      </c>
      <c r="F76" s="7" t="s">
        <v>428</v>
      </c>
      <c r="G76" s="7" t="s">
        <v>747</v>
      </c>
      <c r="H76" s="7" t="s">
        <v>1067</v>
      </c>
      <c r="I76" s="7" t="s">
        <v>1068</v>
      </c>
      <c r="J76" s="7" t="s">
        <v>1375</v>
      </c>
      <c r="K76" s="7" t="s">
        <v>1371</v>
      </c>
      <c r="L76" s="7" t="s">
        <v>429</v>
      </c>
      <c r="M76" s="24"/>
      <c r="N76" s="24">
        <v>52</v>
      </c>
      <c r="O76" s="24"/>
      <c r="P76" s="24"/>
      <c r="Q76" t="str">
        <f t="shared" si="1"/>
        <v>var AllemandC0510060N=L.marker([49.1465174,4.1665127],{icon:icon_college,bounceOnAdd: true, bounceOnAddOptions: {duration: 500, height: 100},bounceOnAddCallback: function() {console.log('done')}}).bindPopup('&lt;p align=center&gt; &lt;font size=2&gt; &lt;b&gt;Allemand&lt;/font&gt;  &lt;br&gt;&lt;br&gt;CLG PAUL ELUARD (public)&lt;/b&gt; &lt;br&gt;&lt;i&gt;VERZY&lt;/i&gt; &lt;br&gt; &lt;table border align = center bgcolor = #D8D9CA width=100&gt; &lt;tr align=center &gt; &lt;th&gt; LV1 &lt;th&gt;&lt;tr align=center &gt; &lt;th&gt;LV2 &lt;th&gt;52&lt;tr align=center &gt; &lt;th&gt;LV3 &lt;th&gt;&lt;tr align=center &gt; &lt;th&gt; Lvapp &lt;th&gt;');AllemandC0510060N.addTo (AllemandC);</v>
      </c>
    </row>
    <row r="77" spans="1:17" x14ac:dyDescent="0.2">
      <c r="A77" s="7" t="s">
        <v>356</v>
      </c>
      <c r="B77" s="10" t="s">
        <v>592</v>
      </c>
      <c r="C77" s="7" t="s">
        <v>673</v>
      </c>
      <c r="D77" s="7" t="s">
        <v>434</v>
      </c>
      <c r="E77" s="7" t="s">
        <v>23</v>
      </c>
      <c r="F77" s="7" t="s">
        <v>435</v>
      </c>
      <c r="G77" s="7" t="s">
        <v>748</v>
      </c>
      <c r="H77" s="7" t="s">
        <v>1069</v>
      </c>
      <c r="I77" s="7" t="s">
        <v>1070</v>
      </c>
      <c r="J77" s="7" t="s">
        <v>1375</v>
      </c>
      <c r="K77" s="7" t="s">
        <v>1371</v>
      </c>
      <c r="L77" s="7" t="s">
        <v>365</v>
      </c>
      <c r="M77" s="24">
        <v>21</v>
      </c>
      <c r="N77" s="24">
        <v>80</v>
      </c>
      <c r="O77" s="24"/>
      <c r="P77" s="24"/>
      <c r="Q77" t="str">
        <f t="shared" si="1"/>
        <v>var AllemandC0511083A=L.marker([48.9531389,4.3375046],{icon:icon_college,bounceOnAdd: true, bounceOnAddOptions: {duration: 500, height: 100},bounceOnAddCallback: function() {console.log('done')}}).bindPopup('&lt;p align=center&gt; &lt;font size=2&gt; &lt;b&gt;Allemand&lt;/font&gt;  &lt;br&gt;&lt;br&gt;CLG NICOLAS APPERT (public)&lt;/b&gt; &lt;br&gt;&lt;i&gt;CHALONS-EN-CHAMPAGNE&lt;/i&gt; &lt;br&gt; &lt;table border align = center bgcolor = #D8D9CA width=100&gt; &lt;tr align=center &gt; &lt;th&gt; LV1 &lt;th&gt;21&lt;tr align=center &gt; &lt;th&gt;LV2 &lt;th&gt;80&lt;tr align=center &gt; &lt;th&gt;LV3 &lt;th&gt;&lt;tr align=center &gt; &lt;th&gt; Lvapp &lt;th&gt;');AllemandC0511083A.addTo (AllemandC);</v>
      </c>
    </row>
    <row r="78" spans="1:17" x14ac:dyDescent="0.2">
      <c r="A78" s="7" t="s">
        <v>356</v>
      </c>
      <c r="B78" s="10" t="s">
        <v>394</v>
      </c>
      <c r="C78" s="7" t="s">
        <v>673</v>
      </c>
      <c r="D78" s="7" t="s">
        <v>436</v>
      </c>
      <c r="E78" s="7" t="s">
        <v>23</v>
      </c>
      <c r="F78" s="7" t="s">
        <v>437</v>
      </c>
      <c r="G78" s="7" t="s">
        <v>749</v>
      </c>
      <c r="H78" s="7" t="s">
        <v>1071</v>
      </c>
      <c r="I78" s="7" t="s">
        <v>1072</v>
      </c>
      <c r="J78" s="7" t="s">
        <v>1375</v>
      </c>
      <c r="K78" s="7" t="s">
        <v>1371</v>
      </c>
      <c r="L78" s="7" t="s">
        <v>394</v>
      </c>
      <c r="M78" s="24">
        <v>52</v>
      </c>
      <c r="N78" s="24">
        <v>61</v>
      </c>
      <c r="O78" s="24"/>
      <c r="P78" s="24"/>
      <c r="Q78" t="str">
        <f t="shared" si="1"/>
        <v>var AllemandC0511084B=L.marker([49.2516579,4.0358863],{icon:icon_college,bounceOnAdd: true, bounceOnAddOptions: {duration: 500, height: 100},bounceOnAddCallback: function() {console.log('done')}}).bindPopup('&lt;p align=center&gt; &lt;font size=2&gt; &lt;b&gt;Allemand&lt;/font&gt;  &lt;br&gt;&lt;br&gt;CLG UNIVERSITE (public)&lt;/b&gt; &lt;br&gt;&lt;i&gt;REIMS&lt;/i&gt; &lt;br&gt; &lt;table border align = center bgcolor = #D8D9CA width=100&gt; &lt;tr align=center &gt; &lt;th&gt; LV1 &lt;th&gt;52&lt;tr align=center &gt; &lt;th&gt;LV2 &lt;th&gt;61&lt;tr align=center &gt; &lt;th&gt;LV3 &lt;th&gt;&lt;tr align=center &gt; &lt;th&gt; Lvapp &lt;th&gt;');AllemandC0511084B.addTo (AllemandC);</v>
      </c>
    </row>
    <row r="79" spans="1:17" x14ac:dyDescent="0.2">
      <c r="A79" s="7" t="s">
        <v>356</v>
      </c>
      <c r="B79" s="10" t="s">
        <v>394</v>
      </c>
      <c r="C79" s="7" t="s">
        <v>673</v>
      </c>
      <c r="D79" s="7" t="s">
        <v>438</v>
      </c>
      <c r="E79" s="7" t="s">
        <v>23</v>
      </c>
      <c r="F79" s="7" t="s">
        <v>439</v>
      </c>
      <c r="G79" s="7" t="s">
        <v>750</v>
      </c>
      <c r="H79" s="7" t="s">
        <v>1073</v>
      </c>
      <c r="I79" s="7" t="s">
        <v>1074</v>
      </c>
      <c r="J79" s="7" t="s">
        <v>1375</v>
      </c>
      <c r="K79" s="7" t="s">
        <v>1371</v>
      </c>
      <c r="L79" s="7" t="s">
        <v>394</v>
      </c>
      <c r="M79" s="24">
        <v>11</v>
      </c>
      <c r="N79" s="24">
        <v>119</v>
      </c>
      <c r="O79" s="24"/>
      <c r="P79" s="24"/>
      <c r="Q79" t="str">
        <f t="shared" si="1"/>
        <v>var AllemandC0511085C=L.marker([49.2530345,4.0588493],{icon:icon_college,bounceOnAdd: true, bounceOnAddOptions: {duration: 500, height: 100},bounceOnAddCallback: function() {console.log('done')}}).bindPopup('&lt;p align=center&gt; &lt;font size=2&gt; &lt;b&gt;Allemand&lt;/font&gt;  &lt;br&gt;&lt;br&gt;CLG ROBERT SCHUMAN (public)&lt;/b&gt; &lt;br&gt;&lt;i&gt;REIMS&lt;/i&gt; &lt;br&gt; &lt;table border align = center bgcolor = #D8D9CA width=100&gt; &lt;tr align=center &gt; &lt;th&gt; LV1 &lt;th&gt;11&lt;tr align=center &gt; &lt;th&gt;LV2 &lt;th&gt;119&lt;tr align=center &gt; &lt;th&gt;LV3 &lt;th&gt;&lt;tr align=center &gt; &lt;th&gt; Lvapp &lt;th&gt;');AllemandC0511085C.addTo (AllemandC);</v>
      </c>
    </row>
    <row r="80" spans="1:17" x14ac:dyDescent="0.2">
      <c r="A80" s="7" t="s">
        <v>356</v>
      </c>
      <c r="B80" s="10" t="s">
        <v>394</v>
      </c>
      <c r="C80" s="7" t="s">
        <v>673</v>
      </c>
      <c r="D80" s="7" t="s">
        <v>477</v>
      </c>
      <c r="E80" s="7" t="s">
        <v>23</v>
      </c>
      <c r="F80" s="7" t="s">
        <v>478</v>
      </c>
      <c r="G80" s="7" t="s">
        <v>752</v>
      </c>
      <c r="H80" s="7" t="s">
        <v>1075</v>
      </c>
      <c r="I80" s="7" t="s">
        <v>1076</v>
      </c>
      <c r="J80" s="7" t="s">
        <v>1375</v>
      </c>
      <c r="K80" s="7" t="s">
        <v>1371</v>
      </c>
      <c r="L80" s="7" t="s">
        <v>394</v>
      </c>
      <c r="M80" s="24">
        <v>39</v>
      </c>
      <c r="N80" s="24">
        <v>61</v>
      </c>
      <c r="O80" s="24"/>
      <c r="P80" s="24"/>
      <c r="Q80" t="str">
        <f t="shared" si="1"/>
        <v>var AllemandC0511179E=L.marker([49.2434288,4.0359823],{icon:icon_college,bounceOnAdd: true, bounceOnAddOptions: {duration: 500, height: 100},bounceOnAddCallback: function() {console.log('done')}}).bindPopup('&lt;p align=center&gt; &lt;font size=2&gt; &lt;b&gt;Allemand&lt;/font&gt;  &lt;br&gt;&lt;br&gt;CLG SAINT-REMI (public)&lt;/b&gt; &lt;br&gt;&lt;i&gt;REIMS&lt;/i&gt; &lt;br&gt; &lt;table border align = center bgcolor = #D8D9CA width=100&gt; &lt;tr align=center &gt; &lt;th&gt; LV1 &lt;th&gt;39&lt;tr align=center &gt; &lt;th&gt;LV2 &lt;th&gt;61&lt;tr align=center &gt; &lt;th&gt;LV3 &lt;th&gt;&lt;tr align=center &gt; &lt;th&gt; Lvapp &lt;th&gt;');AllemandC0511179E.addTo (AllemandC);</v>
      </c>
    </row>
    <row r="81" spans="1:17" x14ac:dyDescent="0.2">
      <c r="A81" s="7" t="s">
        <v>356</v>
      </c>
      <c r="B81" s="10" t="s">
        <v>394</v>
      </c>
      <c r="C81" s="7" t="s">
        <v>673</v>
      </c>
      <c r="D81" s="7" t="s">
        <v>480</v>
      </c>
      <c r="E81" s="7" t="s">
        <v>23</v>
      </c>
      <c r="F81" s="7" t="s">
        <v>481</v>
      </c>
      <c r="G81" s="7" t="s">
        <v>753</v>
      </c>
      <c r="H81" s="7" t="s">
        <v>1077</v>
      </c>
      <c r="I81" s="7" t="s">
        <v>1078</v>
      </c>
      <c r="J81" s="7" t="s">
        <v>1375</v>
      </c>
      <c r="K81" s="7" t="s">
        <v>1371</v>
      </c>
      <c r="L81" s="7" t="s">
        <v>482</v>
      </c>
      <c r="M81" s="24">
        <v>10</v>
      </c>
      <c r="N81" s="24">
        <v>69</v>
      </c>
      <c r="O81" s="24"/>
      <c r="P81" s="24"/>
      <c r="Q81" t="str">
        <f t="shared" si="1"/>
        <v>var AllemandC0511187N=L.marker([49.2485825,3.9889405],{icon:icon_college,bounceOnAdd: true, bounceOnAddOptions: {duration: 500, height: 100},bounceOnAddCallback: function() {console.log('done')}}).bindPopup('&lt;p align=center&gt; &lt;font size=2&gt; &lt;b&gt;Allemand&lt;/font&gt;  &lt;br&gt;&lt;br&gt;CLG PAULETTE BILLA (public)&lt;/b&gt; &lt;br&gt;&lt;i&gt;TINQUEUX&lt;/i&gt; &lt;br&gt; &lt;table border align = center bgcolor = #D8D9CA width=100&gt; &lt;tr align=center &gt; &lt;th&gt; LV1 &lt;th&gt;10&lt;tr align=center &gt; &lt;th&gt;LV2 &lt;th&gt;69&lt;tr align=center &gt; &lt;th&gt;LV3 &lt;th&gt;&lt;tr align=center &gt; &lt;th&gt; Lvapp &lt;th&gt;');AllemandC0511187N.addTo (AllemandC);</v>
      </c>
    </row>
    <row r="82" spans="1:17" x14ac:dyDescent="0.2">
      <c r="A82" s="7" t="s">
        <v>356</v>
      </c>
      <c r="B82" s="10" t="s">
        <v>394</v>
      </c>
      <c r="C82" s="7" t="s">
        <v>673</v>
      </c>
      <c r="D82" s="7" t="s">
        <v>483</v>
      </c>
      <c r="E82" s="7" t="s">
        <v>23</v>
      </c>
      <c r="F82" s="7" t="s">
        <v>484</v>
      </c>
      <c r="G82" s="7" t="s">
        <v>754</v>
      </c>
      <c r="H82" s="7" t="s">
        <v>1079</v>
      </c>
      <c r="I82" s="7" t="s">
        <v>1080</v>
      </c>
      <c r="J82" s="7" t="s">
        <v>1375</v>
      </c>
      <c r="K82" s="7" t="s">
        <v>1371</v>
      </c>
      <c r="L82" s="7" t="s">
        <v>472</v>
      </c>
      <c r="M82" s="24"/>
      <c r="N82" s="24">
        <v>142</v>
      </c>
      <c r="O82" s="24"/>
      <c r="P82" s="24"/>
      <c r="Q82" t="str">
        <f t="shared" si="1"/>
        <v>var AllemandC0511188P=L.marker([49.3042634,3.6959709],{icon:icon_college,bounceOnAdd: true, bounceOnAddOptions: {duration: 500, height: 100},bounceOnAddCallback: function() {console.log('done')}}).bindPopup('&lt;p align=center&gt; &lt;font size=2&gt; &lt;b&gt;Allemand&lt;/font&gt;  &lt;br&gt;&lt;br&gt;CLG THIBAUD DE CHAMPAGNE (public)&lt;/b&gt; &lt;br&gt;&lt;i&gt;FISMES&lt;/i&gt; &lt;br&gt; &lt;table border align = center bgcolor = #D8D9CA width=100&gt; &lt;tr align=center &gt; &lt;th&gt; LV1 &lt;th&gt;&lt;tr align=center &gt; &lt;th&gt;LV2 &lt;th&gt;142&lt;tr align=center &gt; &lt;th&gt;LV3 &lt;th&gt;&lt;tr align=center &gt; &lt;th&gt; Lvapp &lt;th&gt;');AllemandC0511188P.addTo (AllemandC);</v>
      </c>
    </row>
    <row r="83" spans="1:17" x14ac:dyDescent="0.2">
      <c r="A83" s="7" t="s">
        <v>356</v>
      </c>
      <c r="B83" s="10" t="s">
        <v>372</v>
      </c>
      <c r="C83" s="7" t="s">
        <v>673</v>
      </c>
      <c r="D83" s="7" t="s">
        <v>485</v>
      </c>
      <c r="E83" s="7" t="s">
        <v>23</v>
      </c>
      <c r="F83" s="7" t="s">
        <v>486</v>
      </c>
      <c r="G83" s="7" t="s">
        <v>755</v>
      </c>
      <c r="H83" s="7" t="s">
        <v>1081</v>
      </c>
      <c r="I83" s="7" t="s">
        <v>1082</v>
      </c>
      <c r="J83" s="7" t="s">
        <v>1375</v>
      </c>
      <c r="K83" s="7" t="s">
        <v>1371</v>
      </c>
      <c r="L83" s="7" t="s">
        <v>372</v>
      </c>
      <c r="M83" s="24">
        <v>100</v>
      </c>
      <c r="N83" s="24">
        <v>90</v>
      </c>
      <c r="O83" s="24"/>
      <c r="P83" s="24"/>
      <c r="Q83" t="str">
        <f t="shared" si="1"/>
        <v>var AllemandC0511189R=L.marker([49.0541088,3.9498929],{icon:icon_college,bounceOnAdd: true, bounceOnAddOptions: {duration: 500, height: 100},bounceOnAddCallback: function() {console.log('done')}}).bindPopup('&lt;p align=center&gt; &lt;font size=2&gt; &lt;b&gt;Allemand&lt;/font&gt;  &lt;br&gt;&lt;br&gt;CLG COTE LEGRIS (public)&lt;/b&gt; &lt;br&gt;&lt;i&gt;EPERNAY&lt;/i&gt; &lt;br&gt; &lt;table border align = center bgcolor = #D8D9CA width=100&gt; &lt;tr align=center &gt; &lt;th&gt; LV1 &lt;th&gt;100&lt;tr align=center &gt; &lt;th&gt;LV2 &lt;th&gt;90&lt;tr align=center &gt; &lt;th&gt;LV3 &lt;th&gt;&lt;tr align=center &gt; &lt;th&gt; Lvapp &lt;th&gt;');AllemandC0511189R.addTo (AllemandC);</v>
      </c>
    </row>
    <row r="84" spans="1:17" x14ac:dyDescent="0.2">
      <c r="A84" s="7" t="s">
        <v>356</v>
      </c>
      <c r="B84" s="10" t="s">
        <v>592</v>
      </c>
      <c r="C84" s="7" t="s">
        <v>673</v>
      </c>
      <c r="D84" s="7" t="s">
        <v>487</v>
      </c>
      <c r="E84" s="7" t="s">
        <v>23</v>
      </c>
      <c r="F84" s="7" t="s">
        <v>488</v>
      </c>
      <c r="G84" s="7" t="s">
        <v>756</v>
      </c>
      <c r="H84" s="7" t="s">
        <v>1083</v>
      </c>
      <c r="I84" s="7" t="s">
        <v>1084</v>
      </c>
      <c r="J84" s="7" t="s">
        <v>1375</v>
      </c>
      <c r="K84" s="7" t="s">
        <v>1371</v>
      </c>
      <c r="L84" s="7" t="s">
        <v>411</v>
      </c>
      <c r="M84" s="24">
        <v>23</v>
      </c>
      <c r="N84" s="24">
        <v>62</v>
      </c>
      <c r="O84" s="24"/>
      <c r="P84" s="24"/>
      <c r="Q84" t="str">
        <f t="shared" si="1"/>
        <v>var AllemandC0511191T=L.marker([49.0924826,4.9114622],{icon:icon_college,bounceOnAdd: true, bounceOnAddOptions: {duration: 500, height: 100},bounceOnAddCallback: function() {console.log('done')}}).bindPopup('&lt;p align=center&gt; &lt;font size=2&gt; &lt;b&gt;Allemand&lt;/font&gt;  &lt;br&gt;&lt;br&gt;CLG JEAN-BAPTISTE DROUET (public)&lt;/b&gt; &lt;br&gt;&lt;i&gt;SAINTE-MENEHOULD&lt;/i&gt; &lt;br&gt; &lt;table border align = center bgcolor = #D8D9CA width=100&gt; &lt;tr align=center &gt; &lt;th&gt; LV1 &lt;th&gt;23&lt;tr align=center &gt; &lt;th&gt;LV2 &lt;th&gt;62&lt;tr align=center &gt; &lt;th&gt;LV3 &lt;th&gt;&lt;tr align=center &gt; &lt;th&gt; Lvapp &lt;th&gt;');AllemandC0511191T.addTo (AllemandC);</v>
      </c>
    </row>
    <row r="85" spans="1:17" x14ac:dyDescent="0.2">
      <c r="A85" s="7" t="s">
        <v>356</v>
      </c>
      <c r="B85" s="10" t="s">
        <v>394</v>
      </c>
      <c r="C85" s="7" t="s">
        <v>673</v>
      </c>
      <c r="D85" s="7" t="s">
        <v>489</v>
      </c>
      <c r="E85" s="7" t="s">
        <v>23</v>
      </c>
      <c r="F85" s="7" t="s">
        <v>490</v>
      </c>
      <c r="G85" s="7" t="s">
        <v>757</v>
      </c>
      <c r="H85" s="7" t="s">
        <v>1085</v>
      </c>
      <c r="I85" s="7" t="s">
        <v>1086</v>
      </c>
      <c r="J85" s="7" t="s">
        <v>1375</v>
      </c>
      <c r="K85" s="7" t="s">
        <v>1371</v>
      </c>
      <c r="L85" s="7" t="s">
        <v>394</v>
      </c>
      <c r="M85" s="24">
        <v>24</v>
      </c>
      <c r="N85" s="24">
        <v>52</v>
      </c>
      <c r="O85" s="24"/>
      <c r="P85" s="24"/>
      <c r="Q85" t="str">
        <f t="shared" si="1"/>
        <v>var AllemandC0511214T=L.marker([49.276538,4.0100084],{icon:icon_college,bounceOnAdd: true, bounceOnAddOptions: {duration: 500, height: 100},bounceOnAddCallback: function() {console.log('done')}}).bindPopup('&lt;p align=center&gt; &lt;font size=2&gt; &lt;b&gt;Allemand&lt;/font&gt;  &lt;br&gt;&lt;br&gt;CLG TROIS FONTAINES (public)&lt;/b&gt; &lt;br&gt;&lt;i&gt;REIMS&lt;/i&gt; &lt;br&gt; &lt;table border align = center bgcolor = #D8D9CA width=100&gt; &lt;tr align=center &gt; &lt;th&gt; LV1 &lt;th&gt;24&lt;tr align=center &gt; &lt;th&gt;LV2 &lt;th&gt;52&lt;tr align=center &gt; &lt;th&gt;LV3 &lt;th&gt;&lt;tr align=center &gt; &lt;th&gt; Lvapp &lt;th&gt;');AllemandC0511214T.addTo (AllemandC);</v>
      </c>
    </row>
    <row r="86" spans="1:17" x14ac:dyDescent="0.2">
      <c r="A86" s="7" t="s">
        <v>356</v>
      </c>
      <c r="B86" s="10" t="s">
        <v>592</v>
      </c>
      <c r="C86" s="7" t="s">
        <v>673</v>
      </c>
      <c r="D86" s="7" t="s">
        <v>491</v>
      </c>
      <c r="E86" s="7" t="s">
        <v>23</v>
      </c>
      <c r="F86" s="7" t="s">
        <v>50</v>
      </c>
      <c r="G86" s="7" t="s">
        <v>714</v>
      </c>
      <c r="H86" s="7" t="s">
        <v>1087</v>
      </c>
      <c r="I86" s="7" t="s">
        <v>1088</v>
      </c>
      <c r="J86" s="7" t="s">
        <v>1375</v>
      </c>
      <c r="K86" s="7" t="s">
        <v>1371</v>
      </c>
      <c r="L86" s="7" t="s">
        <v>492</v>
      </c>
      <c r="M86" s="24">
        <v>29</v>
      </c>
      <c r="N86" s="24">
        <v>72</v>
      </c>
      <c r="O86" s="24"/>
      <c r="P86" s="24"/>
      <c r="Q86" t="str">
        <f t="shared" si="1"/>
        <v>var AllemandC0511216V=L.marker([48.9463674,4.387916],{icon:icon_college,bounceOnAdd: true, bounceOnAddOptions: {duration: 500, height: 100},bounceOnAddCallback: function() {console.log('done')}}).bindPopup('&lt;p align=center&gt; &lt;font size=2&gt; &lt;b&gt;Allemand&lt;/font&gt;  &lt;br&gt;&lt;br&gt;CLG JEAN MOULIN (public)&lt;/b&gt; &lt;br&gt;&lt;i&gt;SAINT-MEMMIE&lt;/i&gt; &lt;br&gt; &lt;table border align = center bgcolor = #D8D9CA width=100&gt; &lt;tr align=center &gt; &lt;th&gt; LV1 &lt;th&gt;29&lt;tr align=center &gt; &lt;th&gt;LV2 &lt;th&gt;72&lt;tr align=center &gt; &lt;th&gt;LV3 &lt;th&gt;&lt;tr align=center &gt; &lt;th&gt; Lvapp &lt;th&gt;');AllemandC0511216V.addTo (AllemandC);</v>
      </c>
    </row>
    <row r="87" spans="1:17" x14ac:dyDescent="0.2">
      <c r="A87" s="7" t="s">
        <v>356</v>
      </c>
      <c r="B87" s="10" t="s">
        <v>394</v>
      </c>
      <c r="C87" s="7" t="s">
        <v>673</v>
      </c>
      <c r="D87" s="7" t="s">
        <v>493</v>
      </c>
      <c r="E87" s="7" t="s">
        <v>23</v>
      </c>
      <c r="F87" s="7" t="s">
        <v>494</v>
      </c>
      <c r="G87" s="7" t="s">
        <v>758</v>
      </c>
      <c r="H87" s="7" t="s">
        <v>1089</v>
      </c>
      <c r="I87" s="7" t="s">
        <v>1090</v>
      </c>
      <c r="J87" s="7" t="s">
        <v>1375</v>
      </c>
      <c r="K87" s="7" t="s">
        <v>1371</v>
      </c>
      <c r="L87" s="7" t="s">
        <v>394</v>
      </c>
      <c r="M87" s="24"/>
      <c r="N87" s="24">
        <v>54</v>
      </c>
      <c r="O87" s="24"/>
      <c r="P87" s="24"/>
      <c r="Q87" t="str">
        <f t="shared" si="1"/>
        <v>var AllemandC0511251H=L.marker([49.2318944,4.0059719],{icon:icon_college,bounceOnAdd: true, bounceOnAddOptions: {duration: 500, height: 100},bounceOnAddCallback: function() {console.log('done')}}).bindPopup('&lt;p align=center&gt; &lt;font size=2&gt; &lt;b&gt;Allemand&lt;/font&gt;  &lt;br&gt;&lt;br&gt;CLG JOLIOT-CURIE (public)&lt;/b&gt; &lt;br&gt;&lt;i&gt;REIMS&lt;/i&gt; &lt;br&gt; &lt;table border align = center bgcolor = #D8D9CA width=100&gt; &lt;tr align=center &gt; &lt;th&gt; LV1 &lt;th&gt;&lt;tr align=center &gt; &lt;th&gt;LV2 &lt;th&gt;54&lt;tr align=center &gt; &lt;th&gt;LV3 &lt;th&gt;&lt;tr align=center &gt; &lt;th&gt; Lvapp &lt;th&gt;');AllemandC0511251H.addTo (AllemandC);</v>
      </c>
    </row>
    <row r="88" spans="1:17" x14ac:dyDescent="0.2">
      <c r="A88" s="7" t="s">
        <v>356</v>
      </c>
      <c r="B88" s="10" t="s">
        <v>394</v>
      </c>
      <c r="C88" s="7" t="s">
        <v>673</v>
      </c>
      <c r="D88" s="7" t="s">
        <v>495</v>
      </c>
      <c r="E88" s="7" t="s">
        <v>23</v>
      </c>
      <c r="F88" s="7" t="s">
        <v>496</v>
      </c>
      <c r="G88" s="7" t="s">
        <v>759</v>
      </c>
      <c r="H88" s="7" t="s">
        <v>1091</v>
      </c>
      <c r="I88" s="7" t="s">
        <v>1092</v>
      </c>
      <c r="J88" s="7" t="s">
        <v>1375</v>
      </c>
      <c r="K88" s="7" t="s">
        <v>1371</v>
      </c>
      <c r="L88" s="7" t="s">
        <v>394</v>
      </c>
      <c r="M88" s="24">
        <v>62</v>
      </c>
      <c r="N88" s="24">
        <v>83</v>
      </c>
      <c r="O88" s="24"/>
      <c r="P88" s="24"/>
      <c r="Q88" t="str">
        <f t="shared" si="1"/>
        <v>var AllemandC0511254L=L.marker([49.2366458,4.0114754],{icon:icon_college,bounceOnAdd: true, bounceOnAddOptions: {duration: 500, height: 100},bounceOnAddCallback: function() {console.log('done')}}).bindPopup('&lt;p align=center&gt; &lt;font size=2&gt; &lt;b&gt;Allemand&lt;/font&gt;  &lt;br&gt;&lt;br&gt;CLG FRANCOIS LEGROS (public)&lt;/b&gt; &lt;br&gt;&lt;i&gt;REIMS&lt;/i&gt; &lt;br&gt; &lt;table border align = center bgcolor = #D8D9CA width=100&gt; &lt;tr align=center &gt; &lt;th&gt; LV1 &lt;th&gt;62&lt;tr align=center &gt; &lt;th&gt;LV2 &lt;th&gt;83&lt;tr align=center &gt; &lt;th&gt;LV3 &lt;th&gt;&lt;tr align=center &gt; &lt;th&gt; Lvapp &lt;th&gt;');AllemandC0511254L.addTo (AllemandC);</v>
      </c>
    </row>
    <row r="89" spans="1:17" x14ac:dyDescent="0.2">
      <c r="A89" s="7" t="s">
        <v>356</v>
      </c>
      <c r="B89" s="10" t="s">
        <v>372</v>
      </c>
      <c r="C89" s="7" t="s">
        <v>673</v>
      </c>
      <c r="D89" s="7" t="s">
        <v>499</v>
      </c>
      <c r="E89" s="7" t="s">
        <v>23</v>
      </c>
      <c r="F89" s="7" t="s">
        <v>500</v>
      </c>
      <c r="G89" s="7" t="s">
        <v>761</v>
      </c>
      <c r="H89" s="7" t="s">
        <v>1093</v>
      </c>
      <c r="I89" s="7" t="s">
        <v>1094</v>
      </c>
      <c r="J89" s="7" t="s">
        <v>1375</v>
      </c>
      <c r="K89" s="7" t="s">
        <v>1371</v>
      </c>
      <c r="L89" s="7" t="s">
        <v>501</v>
      </c>
      <c r="M89" s="24">
        <v>104</v>
      </c>
      <c r="N89" s="24">
        <v>12</v>
      </c>
      <c r="O89" s="24"/>
      <c r="P89" s="24"/>
      <c r="Q89" t="str">
        <f t="shared" si="1"/>
        <v>var AllemandC0511258R=L.marker([49.0712631,3.6367154],{icon:icon_college,bounceOnAdd: true, bounceOnAddOptions: {duration: 500, height: 100},bounceOnAddCallback: function() {console.log('done')}}).bindPopup('&lt;p align=center&gt; &lt;font size=2&gt; &lt;b&gt;Allemand&lt;/font&gt;  &lt;br&gt;&lt;br&gt;CLG CLAUDE-NICOLAS LEDOUX (public)&lt;/b&gt; &lt;br&gt;&lt;i&gt;DORMANS&lt;/i&gt; &lt;br&gt; &lt;table border align = center bgcolor = #D8D9CA width=100&gt; &lt;tr align=center &gt; &lt;th&gt; LV1 &lt;th&gt;104&lt;tr align=center &gt; &lt;th&gt;LV2 &lt;th&gt;12&lt;tr align=center &gt; &lt;th&gt;LV3 &lt;th&gt;&lt;tr align=center &gt; &lt;th&gt; Lvapp &lt;th&gt;');AllemandC0511258R.addTo (AllemandC);</v>
      </c>
    </row>
    <row r="90" spans="1:17" x14ac:dyDescent="0.2">
      <c r="A90" s="7" t="s">
        <v>356</v>
      </c>
      <c r="B90" s="10" t="s">
        <v>394</v>
      </c>
      <c r="C90" s="7" t="s">
        <v>673</v>
      </c>
      <c r="D90" s="7" t="s">
        <v>502</v>
      </c>
      <c r="E90" s="7" t="s">
        <v>23</v>
      </c>
      <c r="F90" s="7" t="s">
        <v>503</v>
      </c>
      <c r="G90" s="7" t="s">
        <v>762</v>
      </c>
      <c r="H90" s="7" t="s">
        <v>1095</v>
      </c>
      <c r="I90" s="7" t="s">
        <v>1096</v>
      </c>
      <c r="J90" s="7" t="s">
        <v>1375</v>
      </c>
      <c r="K90" s="7" t="s">
        <v>1371</v>
      </c>
      <c r="L90" s="7" t="s">
        <v>504</v>
      </c>
      <c r="M90" s="24"/>
      <c r="N90" s="24">
        <v>76</v>
      </c>
      <c r="O90" s="24"/>
      <c r="P90" s="24"/>
      <c r="Q90" t="str">
        <f t="shared" si="1"/>
        <v>var AllemandC0511326P=L.marker([49.3608132,4.167485],{icon:icon_college,bounceOnAdd: true, bounceOnAddOptions: {duration: 500, height: 100},bounceOnAddCallback: function() {console.log('done')}}).bindPopup('&lt;p align=center&gt; &lt;font size=2&gt; &lt;b&gt;Allemand&lt;/font&gt;  &lt;br&gt;&lt;br&gt;CLG GEORGES CHARPAK (public)&lt;/b&gt; &lt;br&gt;&lt;i&gt;BAZANCOURT&lt;/i&gt; &lt;br&gt; &lt;table border align = center bgcolor = #D8D9CA width=100&gt; &lt;tr align=center &gt; &lt;th&gt; LV1 &lt;th&gt;&lt;tr align=center &gt; &lt;th&gt;LV2 &lt;th&gt;76&lt;tr align=center &gt; &lt;th&gt;LV3 &lt;th&gt;&lt;tr align=center &gt; &lt;th&gt; Lvapp &lt;th&gt;');AllemandC0511326P.addTo (AllemandC);</v>
      </c>
    </row>
    <row r="91" spans="1:17" x14ac:dyDescent="0.2">
      <c r="A91" s="7" t="s">
        <v>356</v>
      </c>
      <c r="B91" s="10" t="s">
        <v>372</v>
      </c>
      <c r="C91" s="7" t="s">
        <v>673</v>
      </c>
      <c r="D91" s="7" t="s">
        <v>505</v>
      </c>
      <c r="E91" s="7" t="s">
        <v>23</v>
      </c>
      <c r="F91" s="7" t="s">
        <v>506</v>
      </c>
      <c r="G91" s="7" t="s">
        <v>763</v>
      </c>
      <c r="H91" s="7" t="s">
        <v>1097</v>
      </c>
      <c r="I91" s="7" t="s">
        <v>1098</v>
      </c>
      <c r="J91" s="7" t="s">
        <v>1375</v>
      </c>
      <c r="K91" s="7" t="s">
        <v>1371</v>
      </c>
      <c r="L91" s="7" t="s">
        <v>372</v>
      </c>
      <c r="M91" s="24"/>
      <c r="N91" s="24">
        <v>62</v>
      </c>
      <c r="O91" s="24"/>
      <c r="P91" s="24"/>
      <c r="Q91" t="str">
        <f t="shared" si="1"/>
        <v>var AllemandC0511327R=L.marker([49.0264894,3.95876],{icon:icon_college,bounceOnAdd: true, bounceOnAddOptions: {duration: 500, height: 100},bounceOnAddCallback: function() {console.log('done')}}).bindPopup('&lt;p align=center&gt; &lt;font size=2&gt; &lt;b&gt;Allemand&lt;/font&gt;  &lt;br&gt;&lt;br&gt;CLG TERRES ROUGES (public)&lt;/b&gt; &lt;br&gt;&lt;i&gt;EPERNAY&lt;/i&gt; &lt;br&gt; &lt;table border align = center bgcolor = #D8D9CA width=100&gt; &lt;tr align=center &gt; &lt;th&gt; LV1 &lt;th&gt;&lt;tr align=center &gt; &lt;th&gt;LV2 &lt;th&gt;62&lt;tr align=center &gt; &lt;th&gt;LV3 &lt;th&gt;&lt;tr align=center &gt; &lt;th&gt; Lvapp &lt;th&gt;');AllemandC0511327R.addTo (AllemandC);</v>
      </c>
    </row>
    <row r="92" spans="1:17" x14ac:dyDescent="0.2">
      <c r="A92" s="7" t="s">
        <v>356</v>
      </c>
      <c r="B92" s="10" t="s">
        <v>372</v>
      </c>
      <c r="C92" s="7" t="s">
        <v>673</v>
      </c>
      <c r="D92" s="7" t="s">
        <v>508</v>
      </c>
      <c r="E92" s="7" t="s">
        <v>23</v>
      </c>
      <c r="F92" s="7" t="s">
        <v>509</v>
      </c>
      <c r="G92" s="7" t="s">
        <v>764</v>
      </c>
      <c r="H92" s="7" t="s">
        <v>1099</v>
      </c>
      <c r="I92" s="7" t="s">
        <v>1100</v>
      </c>
      <c r="J92" s="7" t="s">
        <v>1375</v>
      </c>
      <c r="K92" s="7" t="s">
        <v>1371</v>
      </c>
      <c r="L92" s="7" t="s">
        <v>593</v>
      </c>
      <c r="M92" s="24"/>
      <c r="N92" s="24">
        <v>91</v>
      </c>
      <c r="O92" s="24"/>
      <c r="P92" s="24"/>
      <c r="Q92" t="str">
        <f t="shared" si="1"/>
        <v>var AllemandC0511432E=L.marker([49.0493773,3.9991888],{icon:icon_college,bounceOnAdd: true, bounceOnAddOptions: {duration: 500, height: 100},bounceOnAddCallback: function() {console.log('done')}}).bindPopup('&lt;p align=center&gt; &lt;font size=2&gt; &lt;b&gt;Allemand&lt;/font&gt;  &lt;br&gt;&lt;br&gt;CLG YVETTE LUNDY (public)&lt;/b&gt; &lt;br&gt;&lt;i&gt;AY-CHAMPAGNE&lt;/i&gt; &lt;br&gt; &lt;table border align = center bgcolor = #D8D9CA width=100&gt; &lt;tr align=center &gt; &lt;th&gt; LV1 &lt;th&gt;&lt;tr align=center &gt; &lt;th&gt;LV2 &lt;th&gt;91&lt;tr align=center &gt; &lt;th&gt;LV3 &lt;th&gt;&lt;tr align=center &gt; &lt;th&gt; Lvapp &lt;th&gt;');AllemandC0511432E.addTo (AllemandC);</v>
      </c>
    </row>
    <row r="93" spans="1:17" x14ac:dyDescent="0.2">
      <c r="A93" s="7" t="s">
        <v>356</v>
      </c>
      <c r="B93" s="10" t="s">
        <v>592</v>
      </c>
      <c r="C93" s="7" t="s">
        <v>673</v>
      </c>
      <c r="D93" s="7" t="s">
        <v>512</v>
      </c>
      <c r="E93" s="7" t="s">
        <v>23</v>
      </c>
      <c r="F93" s="7" t="s">
        <v>513</v>
      </c>
      <c r="G93" s="7" t="s">
        <v>766</v>
      </c>
      <c r="H93" s="7" t="s">
        <v>1101</v>
      </c>
      <c r="I93" s="7" t="s">
        <v>1102</v>
      </c>
      <c r="J93" s="7" t="s">
        <v>1375</v>
      </c>
      <c r="K93" s="7" t="s">
        <v>1371</v>
      </c>
      <c r="L93" s="7" t="s">
        <v>514</v>
      </c>
      <c r="M93" s="24"/>
      <c r="N93" s="24">
        <v>14</v>
      </c>
      <c r="O93" s="24"/>
      <c r="P93" s="24"/>
      <c r="Q93" t="str">
        <f t="shared" si="1"/>
        <v>var AllemandC0511472Y=L.marker([48.9521099,4.3241528],{icon:icon_college,bounceOnAdd: true, bounceOnAddOptions: {duration: 500, height: 100},bounceOnAddCallback: function() {console.log('done')}}).bindPopup('&lt;p align=center&gt; &lt;font size=2&gt; &lt;b&gt;Allemand&lt;/font&gt;  &lt;br&gt;&lt;br&gt;CLG LOUIS GRIGNON (public)&lt;/b&gt; &lt;br&gt;&lt;i&gt;FAGNIERES&lt;/i&gt; &lt;br&gt; &lt;table border align = center bgcolor = #D8D9CA width=100&gt; &lt;tr align=center &gt; &lt;th&gt; LV1 &lt;th&gt;&lt;tr align=center &gt; &lt;th&gt;LV2 &lt;th&gt;14&lt;tr align=center &gt; &lt;th&gt;LV3 &lt;th&gt;&lt;tr align=center &gt; &lt;th&gt; Lvapp &lt;th&gt;');AllemandC0511472Y.addTo (AllemandC);</v>
      </c>
    </row>
    <row r="94" spans="1:17" x14ac:dyDescent="0.2">
      <c r="A94" s="7" t="s">
        <v>356</v>
      </c>
      <c r="B94" s="10" t="s">
        <v>592</v>
      </c>
      <c r="C94" s="7" t="s">
        <v>673</v>
      </c>
      <c r="D94" s="7" t="s">
        <v>515</v>
      </c>
      <c r="E94" s="7" t="s">
        <v>23</v>
      </c>
      <c r="F94" s="7" t="s">
        <v>516</v>
      </c>
      <c r="G94" s="7" t="s">
        <v>767</v>
      </c>
      <c r="H94" s="7" t="s">
        <v>1103</v>
      </c>
      <c r="I94" s="7" t="s">
        <v>1104</v>
      </c>
      <c r="J94" s="7" t="s">
        <v>1375</v>
      </c>
      <c r="K94" s="7" t="s">
        <v>1371</v>
      </c>
      <c r="L94" s="7" t="s">
        <v>517</v>
      </c>
      <c r="M94" s="24"/>
      <c r="N94" s="24">
        <v>80</v>
      </c>
      <c r="O94" s="24"/>
      <c r="P94" s="24"/>
      <c r="Q94" t="str">
        <f t="shared" si="1"/>
        <v>var AllemandC0511474A=L.marker([48.7130915,4.5917897],{icon:icon_college,bounceOnAdd: true, bounceOnAddOptions: {duration: 500, height: 100},bounceOnAddCallback: function() {console.log('done')}}).bindPopup('&lt;p align=center&gt; &lt;font size=2&gt; &lt;b&gt;Allemand&lt;/font&gt;  &lt;br&gt;&lt;br&gt;CLG PIERRE-GILLES DE GENNES (public)&lt;/b&gt; &lt;br&gt;&lt;i&gt;FRIGNICOURT&lt;/i&gt; &lt;br&gt; &lt;table border align = center bgcolor = #D8D9CA width=100&gt; &lt;tr align=center &gt; &lt;th&gt; LV1 &lt;th&gt;&lt;tr align=center &gt; &lt;th&gt;LV2 &lt;th&gt;80&lt;tr align=center &gt; &lt;th&gt;LV3 &lt;th&gt;&lt;tr align=center &gt; &lt;th&gt; Lvapp &lt;th&gt;');AllemandC0511474A.addTo (AllemandC);</v>
      </c>
    </row>
    <row r="95" spans="1:17" x14ac:dyDescent="0.2">
      <c r="A95" s="7" t="s">
        <v>356</v>
      </c>
      <c r="B95" s="10" t="s">
        <v>592</v>
      </c>
      <c r="C95" s="7" t="s">
        <v>673</v>
      </c>
      <c r="D95" s="7" t="s">
        <v>518</v>
      </c>
      <c r="E95" s="7" t="s">
        <v>23</v>
      </c>
      <c r="F95" s="7" t="s">
        <v>519</v>
      </c>
      <c r="G95" s="7" t="s">
        <v>768</v>
      </c>
      <c r="H95" s="7" t="s">
        <v>1105</v>
      </c>
      <c r="I95" s="7" t="s">
        <v>1106</v>
      </c>
      <c r="J95" s="7" t="s">
        <v>1375</v>
      </c>
      <c r="K95" s="7" t="s">
        <v>1371</v>
      </c>
      <c r="L95" s="7" t="s">
        <v>432</v>
      </c>
      <c r="M95" s="24"/>
      <c r="N95" s="24">
        <v>41</v>
      </c>
      <c r="O95" s="24"/>
      <c r="P95" s="24"/>
      <c r="Q95" t="str">
        <f t="shared" si="1"/>
        <v>var AllemandC0511476C=L.marker([48.728034,4.5937423],{icon:icon_college,bounceOnAdd: true, bounceOnAddOptions: {duration: 500, height: 100},bounceOnAddCallback: function() {console.log('done')}}).bindPopup('&lt;p align=center&gt; &lt;font size=2&gt; &lt;b&gt;Allemand&lt;/font&gt;  &lt;br&gt;&lt;br&gt;CLG VIEUX PORT (public)&lt;/b&gt; &lt;br&gt;&lt;i&gt;VITRY-LE-FRANCOIS&lt;/i&gt; &lt;br&gt; &lt;table border align = center bgcolor = #D8D9CA width=100&gt; &lt;tr align=center &gt; &lt;th&gt; LV1 &lt;th&gt;&lt;tr align=center &gt; &lt;th&gt;LV2 &lt;th&gt;41&lt;tr align=center &gt; &lt;th&gt;LV3 &lt;th&gt;&lt;tr align=center &gt; &lt;th&gt; Lvapp &lt;th&gt;');AllemandC0511476C.addTo (AllemandC);</v>
      </c>
    </row>
    <row r="96" spans="1:17" x14ac:dyDescent="0.2">
      <c r="A96" s="7" t="s">
        <v>356</v>
      </c>
      <c r="B96" s="10" t="s">
        <v>394</v>
      </c>
      <c r="C96" s="7" t="s">
        <v>673</v>
      </c>
      <c r="D96" s="7" t="s">
        <v>520</v>
      </c>
      <c r="E96" s="7" t="s">
        <v>23</v>
      </c>
      <c r="F96" s="7" t="s">
        <v>247</v>
      </c>
      <c r="G96" s="7" t="s">
        <v>727</v>
      </c>
      <c r="H96" s="7" t="s">
        <v>1107</v>
      </c>
      <c r="I96" s="7" t="s">
        <v>1108</v>
      </c>
      <c r="J96" s="7" t="s">
        <v>1375</v>
      </c>
      <c r="K96" s="7" t="s">
        <v>1371</v>
      </c>
      <c r="L96" s="7" t="s">
        <v>394</v>
      </c>
      <c r="M96" s="24"/>
      <c r="N96" s="24">
        <v>55</v>
      </c>
      <c r="O96" s="24"/>
      <c r="P96" s="24"/>
      <c r="Q96" t="str">
        <f t="shared" si="1"/>
        <v>var AllemandC0511531M=L.marker([49.2686582,4.0171592],{icon:icon_college,bounceOnAdd: true, bounceOnAddOptions: {duration: 500, height: 100},bounceOnAddCallback: function() {console.log('done')}}).bindPopup('&lt;p align=center&gt; &lt;font size=2&gt; &lt;b&gt;Allemand&lt;/font&gt;  &lt;br&gt;&lt;br&gt;CLG PIERRE BROSSOLETTE (public)&lt;/b&gt; &lt;br&gt;&lt;i&gt;REIMS&lt;/i&gt; &lt;br&gt; &lt;table border align = center bgcolor = #D8D9CA width=100&gt; &lt;tr align=center &gt; &lt;th&gt; LV1 &lt;th&gt;&lt;tr align=center &gt; &lt;th&gt;LV2 &lt;th&gt;55&lt;tr align=center &gt; &lt;th&gt;LV3 &lt;th&gt;&lt;tr align=center &gt; &lt;th&gt; Lvapp &lt;th&gt;');AllemandC0511531M.addTo (AllemandC);</v>
      </c>
    </row>
    <row r="97" spans="1:17" x14ac:dyDescent="0.2">
      <c r="A97" s="7" t="s">
        <v>356</v>
      </c>
      <c r="B97" s="10" t="s">
        <v>394</v>
      </c>
      <c r="C97" s="7" t="s">
        <v>673</v>
      </c>
      <c r="D97" s="7" t="s">
        <v>521</v>
      </c>
      <c r="E97" s="7" t="s">
        <v>23</v>
      </c>
      <c r="F97" s="7" t="s">
        <v>522</v>
      </c>
      <c r="G97" s="7" t="s">
        <v>769</v>
      </c>
      <c r="H97" s="7" t="s">
        <v>1109</v>
      </c>
      <c r="I97" s="7" t="s">
        <v>1110</v>
      </c>
      <c r="J97" s="7" t="s">
        <v>1375</v>
      </c>
      <c r="K97" s="7" t="s">
        <v>1371</v>
      </c>
      <c r="L97" s="7" t="s">
        <v>523</v>
      </c>
      <c r="M97" s="24"/>
      <c r="N97" s="24">
        <v>49</v>
      </c>
      <c r="O97" s="24"/>
      <c r="P97" s="24"/>
      <c r="Q97" t="str">
        <f t="shared" si="1"/>
        <v>var AllemandC0511564Y=L.marker([49.2495702,3.9137579],{icon:icon_college,bounceOnAdd: true, bounceOnAddOptions: {duration: 500, height: 100},bounceOnAddCallback: function() {console.log('done')}}).bindPopup('&lt;p align=center&gt; &lt;font size=2&gt; &lt;b&gt;Allemand&lt;/font&gt;  &lt;br&gt;&lt;br&gt;CLG RAYMOND SIROT (public)&lt;/b&gt; &lt;br&gt;&lt;i&gt;GUEUX&lt;/i&gt; &lt;br&gt; &lt;table border align = center bgcolor = #D8D9CA width=100&gt; &lt;tr align=center &gt; &lt;th&gt; LV1 &lt;th&gt;&lt;tr align=center &gt; &lt;th&gt;LV2 &lt;th&gt;49&lt;tr align=center &gt; &lt;th&gt;LV3 &lt;th&gt;&lt;tr align=center &gt; &lt;th&gt; Lvapp &lt;th&gt;');AllemandC0511564Y.addTo (AllemandC);</v>
      </c>
    </row>
    <row r="98" spans="1:17" x14ac:dyDescent="0.2">
      <c r="A98" s="7" t="s">
        <v>356</v>
      </c>
      <c r="B98" s="10" t="s">
        <v>372</v>
      </c>
      <c r="C98" s="7" t="s">
        <v>673</v>
      </c>
      <c r="D98" s="7" t="s">
        <v>526</v>
      </c>
      <c r="E98" s="7" t="s">
        <v>23</v>
      </c>
      <c r="F98" s="7" t="s">
        <v>527</v>
      </c>
      <c r="G98" s="7" t="s">
        <v>770</v>
      </c>
      <c r="H98" s="7" t="s">
        <v>1111</v>
      </c>
      <c r="I98" s="7" t="s">
        <v>1112</v>
      </c>
      <c r="J98" s="7" t="s">
        <v>1375</v>
      </c>
      <c r="K98" s="7" t="s">
        <v>1371</v>
      </c>
      <c r="L98" s="7" t="s">
        <v>528</v>
      </c>
      <c r="M98" s="24"/>
      <c r="N98" s="24">
        <v>33</v>
      </c>
      <c r="O98" s="24"/>
      <c r="P98" s="24"/>
      <c r="Q98" t="str">
        <f t="shared" si="1"/>
        <v>var AllemandC0511567B=L.marker([48.7309189,3.5563364],{icon:icon_college,bounceOnAdd: true, bounceOnAddOptions: {duration: 500, height: 100},bounceOnAddCallback: function() {console.log('done')}}).bindPopup('&lt;p align=center&gt; &lt;font size=2&gt; &lt;b&gt;Allemand&lt;/font&gt;  &lt;br&gt;&lt;br&gt;CLG DU GRAND MORIN (public)&lt;/b&gt; &lt;br&gt;&lt;i&gt;ESTERNAY&lt;/i&gt; &lt;br&gt; &lt;table border align = center bgcolor = #D8D9CA width=100&gt; &lt;tr align=center &gt; &lt;th&gt; LV1 &lt;th&gt;&lt;tr align=center &gt; &lt;th&gt;LV2 &lt;th&gt;33&lt;tr align=center &gt; &lt;th&gt;LV3 &lt;th&gt;&lt;tr align=center &gt; &lt;th&gt; Lvapp &lt;th&gt;');AllemandC0511567B.addTo (AllemandC);</v>
      </c>
    </row>
    <row r="99" spans="1:17" x14ac:dyDescent="0.2">
      <c r="A99" s="7" t="s">
        <v>356</v>
      </c>
      <c r="B99" s="10" t="s">
        <v>394</v>
      </c>
      <c r="C99" s="7" t="s">
        <v>673</v>
      </c>
      <c r="D99" s="7" t="s">
        <v>533</v>
      </c>
      <c r="E99" s="7" t="s">
        <v>23</v>
      </c>
      <c r="F99" s="7" t="s">
        <v>534</v>
      </c>
      <c r="G99" s="7" t="s">
        <v>771</v>
      </c>
      <c r="H99" s="7" t="s">
        <v>1113</v>
      </c>
      <c r="I99" s="7" t="s">
        <v>1114</v>
      </c>
      <c r="J99" s="7" t="s">
        <v>1375</v>
      </c>
      <c r="K99" s="7" t="s">
        <v>1371</v>
      </c>
      <c r="L99" s="7" t="s">
        <v>394</v>
      </c>
      <c r="M99" s="24"/>
      <c r="N99" s="24">
        <v>55</v>
      </c>
      <c r="O99" s="24"/>
      <c r="P99" s="24"/>
      <c r="Q99" t="str">
        <f t="shared" si="1"/>
        <v>var AllemandC0511802G=L.marker([49.2232492,4.0170801],{icon:icon_college,bounceOnAdd: true, bounceOnAddOptions: {duration: 500, height: 100},bounceOnAddCallback: function() {console.log('done')}}).bindPopup('&lt;p align=center&gt; &lt;font size=2&gt; &lt;b&gt;Allemand&lt;/font&gt;  &lt;br&gt;&lt;br&gt;CLG GEORGES BRAQUE (public)&lt;/b&gt; &lt;br&gt;&lt;i&gt;REIMS&lt;/i&gt; &lt;br&gt; &lt;table border align = center bgcolor = #D8D9CA width=100&gt; &lt;tr align=center &gt; &lt;th&gt; LV1 &lt;th&gt;&lt;tr align=center &gt; &lt;th&gt;LV2 &lt;th&gt;55&lt;tr align=center &gt; &lt;th&gt;LV3 &lt;th&gt;&lt;tr align=center &gt; &lt;th&gt; Lvapp &lt;th&gt;');AllemandC0511802G.addTo (AllemandC);</v>
      </c>
    </row>
    <row r="100" spans="1:17" x14ac:dyDescent="0.2">
      <c r="A100" s="7" t="s">
        <v>356</v>
      </c>
      <c r="B100" s="10" t="s">
        <v>394</v>
      </c>
      <c r="C100" s="7" t="s">
        <v>673</v>
      </c>
      <c r="D100" s="7" t="s">
        <v>542</v>
      </c>
      <c r="E100" s="7" t="s">
        <v>23</v>
      </c>
      <c r="F100" s="7" t="s">
        <v>543</v>
      </c>
      <c r="G100" s="7" t="s">
        <v>772</v>
      </c>
      <c r="H100" s="7" t="s">
        <v>1115</v>
      </c>
      <c r="I100" s="7" t="s">
        <v>1116</v>
      </c>
      <c r="J100" s="7" t="s">
        <v>1375</v>
      </c>
      <c r="K100" s="7" t="s">
        <v>1371</v>
      </c>
      <c r="L100" s="7" t="s">
        <v>544</v>
      </c>
      <c r="M100" s="24"/>
      <c r="N100" s="24">
        <v>64</v>
      </c>
      <c r="O100" s="24"/>
      <c r="P100" s="24"/>
      <c r="Q100" t="str">
        <f t="shared" si="1"/>
        <v>var AllemandC0511961E=L.marker([49.218626,4.0355651],{icon:icon_college,bounceOnAdd: true, bounceOnAddOptions: {duration: 500, height: 100},bounceOnAddCallback: function() {console.log('done')}}).bindPopup('&lt;p align=center&gt; &lt;font size=2&gt; &lt;b&gt;Allemand&lt;/font&gt;  &lt;br&gt;&lt;br&gt;CLG PIERRE DE COUBERTIN (public)&lt;/b&gt; &lt;br&gt;&lt;i&gt;CORMONTREUIL&lt;/i&gt; &lt;br&gt; &lt;table border align = center bgcolor = #D8D9CA width=100&gt; &lt;tr align=center &gt; &lt;th&gt; LV1 &lt;th&gt;&lt;tr align=center &gt; &lt;th&gt;LV2 &lt;th&gt;64&lt;tr align=center &gt; &lt;th&gt;LV3 &lt;th&gt;&lt;tr align=center &gt; &lt;th&gt; Lvapp &lt;th&gt;');AllemandC0511961E.addTo (AllemandC);</v>
      </c>
    </row>
    <row r="101" spans="1:17" x14ac:dyDescent="0.2">
      <c r="A101" s="7" t="s">
        <v>356</v>
      </c>
      <c r="B101" s="10" t="s">
        <v>394</v>
      </c>
      <c r="C101" s="7" t="s">
        <v>673</v>
      </c>
      <c r="D101" s="7" t="s">
        <v>545</v>
      </c>
      <c r="E101" s="7" t="s">
        <v>23</v>
      </c>
      <c r="F101" s="7" t="s">
        <v>546</v>
      </c>
      <c r="G101" s="7" t="s">
        <v>773</v>
      </c>
      <c r="H101" s="7" t="s">
        <v>1117</v>
      </c>
      <c r="I101" s="7" t="s">
        <v>1118</v>
      </c>
      <c r="J101" s="7" t="s">
        <v>1375</v>
      </c>
      <c r="K101" s="7" t="s">
        <v>1371</v>
      </c>
      <c r="L101" s="7" t="s">
        <v>547</v>
      </c>
      <c r="M101" s="24"/>
      <c r="N101" s="24">
        <v>73</v>
      </c>
      <c r="O101" s="24"/>
      <c r="P101" s="24"/>
      <c r="Q101" t="str">
        <f t="shared" si="1"/>
        <v>var AllemandC0512014M=L.marker([49.2916866,4.1080747],{icon:icon_college,bounceOnAdd: true, bounceOnAddOptions: {duration: 500, height: 100},bounceOnAddCallback: function() {console.log('done')}}).bindPopup('&lt;p align=center&gt; &lt;font size=2&gt; &lt;b&gt;Allemand&lt;/font&gt;  &lt;br&gt;&lt;br&gt;CLG LEONARD DE VINCI (public)&lt;/b&gt; &lt;br&gt;&lt;i&gt;WITRY-LES-REIMS&lt;/i&gt; &lt;br&gt; &lt;table border align = center bgcolor = #D8D9CA width=100&gt; &lt;tr align=center &gt; &lt;th&gt; LV1 &lt;th&gt;&lt;tr align=center &gt; &lt;th&gt;LV2 &lt;th&gt;73&lt;tr align=center &gt; &lt;th&gt;LV3 &lt;th&gt;&lt;tr align=center &gt; &lt;th&gt; Lvapp &lt;th&gt;');AllemandC0512014M.addTo (AllemandC);</v>
      </c>
    </row>
    <row r="102" spans="1:17" x14ac:dyDescent="0.2">
      <c r="A102" s="7" t="s">
        <v>609</v>
      </c>
      <c r="B102" s="10" t="s">
        <v>578</v>
      </c>
      <c r="C102" s="7" t="s">
        <v>673</v>
      </c>
      <c r="D102" s="7" t="s">
        <v>266</v>
      </c>
      <c r="E102" s="7" t="s">
        <v>23</v>
      </c>
      <c r="F102" s="7" t="s">
        <v>267</v>
      </c>
      <c r="G102" s="7" t="s">
        <v>774</v>
      </c>
      <c r="H102" s="7" t="s">
        <v>1119</v>
      </c>
      <c r="I102" s="7" t="s">
        <v>1120</v>
      </c>
      <c r="J102" s="7" t="s">
        <v>1375</v>
      </c>
      <c r="K102" s="7" t="s">
        <v>1371</v>
      </c>
      <c r="L102" s="7" t="s">
        <v>607</v>
      </c>
      <c r="M102" s="24"/>
      <c r="N102" s="24">
        <v>169</v>
      </c>
      <c r="O102" s="24"/>
      <c r="P102" s="24"/>
      <c r="Q102" t="str">
        <f t="shared" si="1"/>
        <v>var AllemandC0520004X=L.marker([48.2013628,5.5881611],{icon:icon_college,bounceOnAdd: true, bounceOnAddOptions: {duration: 500, height: 100},bounceOnAddCallback: function() {console.log('done')}}).bindPopup('&lt;p align=center&gt; &lt;font size=2&gt; &lt;b&gt;Allemand&lt;/font&gt;  &lt;br&gt;&lt;br&gt;CLG LOUIS BRUNTZ (public)&lt;/b&gt; &lt;br&gt;&lt;i&gt;BOURMONT-ENTRE-MEUSE-ET-MOUZON&lt;/i&gt; &lt;br&gt; &lt;table border align = center bgcolor = #D8D9CA width=100&gt; &lt;tr align=center &gt; &lt;th&gt; LV1 &lt;th&gt;&lt;tr align=center &gt; &lt;th&gt;LV2 &lt;th&gt;169&lt;tr align=center &gt; &lt;th&gt;LV3 &lt;th&gt;&lt;tr align=center &gt; &lt;th&gt; Lvapp &lt;th&gt;');AllemandC0520004X.addTo (AllemandC);</v>
      </c>
    </row>
    <row r="103" spans="1:17" x14ac:dyDescent="0.2">
      <c r="A103" s="7" t="s">
        <v>609</v>
      </c>
      <c r="B103" s="10" t="s">
        <v>578</v>
      </c>
      <c r="C103" s="7" t="s">
        <v>673</v>
      </c>
      <c r="D103" s="7" t="s">
        <v>268</v>
      </c>
      <c r="E103" s="7" t="s">
        <v>23</v>
      </c>
      <c r="F103" s="7" t="s">
        <v>269</v>
      </c>
      <c r="G103" s="7" t="s">
        <v>775</v>
      </c>
      <c r="H103" s="7" t="s">
        <v>1121</v>
      </c>
      <c r="I103" s="7" t="s">
        <v>1122</v>
      </c>
      <c r="J103" s="7" t="s">
        <v>1375</v>
      </c>
      <c r="K103" s="7" t="s">
        <v>1371</v>
      </c>
      <c r="L103" s="7" t="s">
        <v>270</v>
      </c>
      <c r="M103" s="24"/>
      <c r="N103" s="24">
        <v>42</v>
      </c>
      <c r="O103" s="24"/>
      <c r="P103" s="24"/>
      <c r="Q103" t="str">
        <f t="shared" si="1"/>
        <v>var AllemandC0520006Z=L.marker([48.0272056,4.915373],{icon:icon_college,bounceOnAdd: true, bounceOnAddOptions: {duration: 500, height: 100},bounceOnAddCallback: function() {console.log('done')}}).bindPopup('&lt;p align=center&gt; &lt;font size=2&gt; &lt;b&gt;Allemand&lt;/font&gt;  &lt;br&gt;&lt;br&gt;CLG AMIRAL DENIS DECRES (public)&lt;/b&gt; &lt;br&gt;&lt;i&gt;CHATEAUVILLAIN&lt;/i&gt; &lt;br&gt; &lt;table border align = center bgcolor = #D8D9CA width=100&gt; &lt;tr align=center &gt; &lt;th&gt; LV1 &lt;th&gt;&lt;tr align=center &gt; &lt;th&gt;LV2 &lt;th&gt;42&lt;tr align=center &gt; &lt;th&gt;LV3 &lt;th&gt;&lt;tr align=center &gt; &lt;th&gt; Lvapp &lt;th&gt;');AllemandC0520006Z.addTo (AllemandC);</v>
      </c>
    </row>
    <row r="104" spans="1:17" x14ac:dyDescent="0.2">
      <c r="A104" s="7" t="s">
        <v>609</v>
      </c>
      <c r="B104" s="10" t="s">
        <v>578</v>
      </c>
      <c r="C104" s="7" t="s">
        <v>673</v>
      </c>
      <c r="D104" s="7" t="s">
        <v>274</v>
      </c>
      <c r="E104" s="7" t="s">
        <v>23</v>
      </c>
      <c r="F104" s="7" t="s">
        <v>275</v>
      </c>
      <c r="G104" s="7" t="s">
        <v>1381</v>
      </c>
      <c r="H104" s="7" t="s">
        <v>1123</v>
      </c>
      <c r="I104" s="7" t="s">
        <v>1124</v>
      </c>
      <c r="J104" s="7" t="s">
        <v>1375</v>
      </c>
      <c r="K104" s="7" t="s">
        <v>1371</v>
      </c>
      <c r="L104" s="7" t="s">
        <v>276</v>
      </c>
      <c r="M104" s="24">
        <v>24</v>
      </c>
      <c r="N104" s="24">
        <v>195</v>
      </c>
      <c r="O104" s="24"/>
      <c r="P104" s="24"/>
      <c r="Q104" t="str">
        <f t="shared" si="1"/>
        <v>var AllemandC0520014H=L.marker([48.3210356,5.2147039],{icon:icon_college,bounceOnAdd: true, bounceOnAddOptions: {duration: 500, height: 100},bounceOnAddCallback: function() {console.log('done')}}).bindPopup('&lt;p align=center&gt; &lt;font size=2&gt; &lt;b&gt;Allemand&lt;/font&gt;  &lt;br&gt;&lt;br&gt;CLG JOUFFROY D\'ABBANS (public)&lt;/b&gt; &lt;br&gt;&lt;i&gt;DOULAINCOURT-SAUCOURT&lt;/i&gt; &lt;br&gt; &lt;table border align = center bgcolor = #D8D9CA width=100&gt; &lt;tr align=center &gt; &lt;th&gt; LV1 &lt;th&gt;24&lt;tr align=center &gt; &lt;th&gt;LV2 &lt;th&gt;195&lt;tr align=center &gt; &lt;th&gt;LV3 &lt;th&gt;&lt;tr align=center &gt; &lt;th&gt; Lvapp &lt;th&gt;');AllemandC0520014H.addTo (AllemandC);</v>
      </c>
    </row>
    <row r="105" spans="1:17" x14ac:dyDescent="0.2">
      <c r="A105" s="7" t="s">
        <v>609</v>
      </c>
      <c r="B105" s="10" t="s">
        <v>578</v>
      </c>
      <c r="C105" s="7" t="s">
        <v>673</v>
      </c>
      <c r="D105" s="7" t="s">
        <v>277</v>
      </c>
      <c r="E105" s="7" t="s">
        <v>23</v>
      </c>
      <c r="F105" s="7" t="s">
        <v>278</v>
      </c>
      <c r="G105" s="7" t="s">
        <v>776</v>
      </c>
      <c r="H105" s="7" t="s">
        <v>1125</v>
      </c>
      <c r="I105" s="7" t="s">
        <v>1126</v>
      </c>
      <c r="J105" s="7" t="s">
        <v>1375</v>
      </c>
      <c r="K105" s="7" t="s">
        <v>1371</v>
      </c>
      <c r="L105" s="7" t="s">
        <v>279</v>
      </c>
      <c r="M105" s="24"/>
      <c r="N105" s="24">
        <v>108</v>
      </c>
      <c r="O105" s="24"/>
      <c r="P105" s="24"/>
      <c r="Q105" t="str">
        <f t="shared" si="1"/>
        <v>var AllemandC0520017L=L.marker([47.7809133,5.6067936],{icon:icon_college,bounceOnAdd: true, bounceOnAddOptions: {duration: 500, height: 100},bounceOnAddCallback: function() {console.log('done')}}).bindPopup('&lt;p align=center&gt; &lt;font size=2&gt; &lt;b&gt;Allemand&lt;/font&gt;  &lt;br&gt;&lt;br&gt;CLG DES TROIS PROVINCES (public)&lt;/b&gt; &lt;br&gt;&lt;i&gt;FAYL-BILLOT&lt;/i&gt; &lt;br&gt; &lt;table border align = center bgcolor = #D8D9CA width=100&gt; &lt;tr align=center &gt; &lt;th&gt; LV1 &lt;th&gt;&lt;tr align=center &gt; &lt;th&gt;LV2 &lt;th&gt;108&lt;tr align=center &gt; &lt;th&gt;LV3 &lt;th&gt;&lt;tr align=center &gt; &lt;th&gt; Lvapp &lt;th&gt;');AllemandC0520017L.addTo (AllemandC);</v>
      </c>
    </row>
    <row r="106" spans="1:17" x14ac:dyDescent="0.2">
      <c r="A106" s="7" t="s">
        <v>609</v>
      </c>
      <c r="B106" s="10" t="s">
        <v>578</v>
      </c>
      <c r="C106" s="7" t="s">
        <v>673</v>
      </c>
      <c r="D106" s="7" t="s">
        <v>280</v>
      </c>
      <c r="E106" s="7" t="s">
        <v>23</v>
      </c>
      <c r="F106" s="7" t="s">
        <v>281</v>
      </c>
      <c r="G106" s="7" t="s">
        <v>777</v>
      </c>
      <c r="H106" s="7" t="s">
        <v>1127</v>
      </c>
      <c r="I106" s="7" t="s">
        <v>1128</v>
      </c>
      <c r="J106" s="7" t="s">
        <v>1375</v>
      </c>
      <c r="K106" s="7" t="s">
        <v>1371</v>
      </c>
      <c r="L106" s="7" t="s">
        <v>282</v>
      </c>
      <c r="M106" s="24"/>
      <c r="N106" s="24">
        <v>106</v>
      </c>
      <c r="O106" s="24"/>
      <c r="P106" s="24"/>
      <c r="Q106" t="str">
        <f t="shared" si="1"/>
        <v>var AllemandC0520018M=L.marker([48.2972024,5.1447986],{icon:icon_college,bounceOnAdd: true, bounceOnAddOptions: {duration: 500, height: 100},bounceOnAddCallback: function() {console.log('done')}}).bindPopup('&lt;p align=center&gt; &lt;font size=2&gt; &lt;b&gt;Allemand&lt;/font&gt;  &lt;br&gt;&lt;br&gt;CLG MARIE CALVES (public)&lt;/b&gt; &lt;br&gt;&lt;i&gt;FRONCLES&lt;/i&gt; &lt;br&gt; &lt;table border align = center bgcolor = #D8D9CA width=100&gt; &lt;tr align=center &gt; &lt;th&gt; LV1 &lt;th&gt;&lt;tr align=center &gt; &lt;th&gt;LV2 &lt;th&gt;106&lt;tr align=center &gt; &lt;th&gt;LV3 &lt;th&gt;&lt;tr align=center &gt; &lt;th&gt; Lvapp &lt;th&gt;');AllemandC0520018M.addTo (AllemandC);</v>
      </c>
    </row>
    <row r="107" spans="1:17" x14ac:dyDescent="0.2">
      <c r="A107" s="7" t="s">
        <v>609</v>
      </c>
      <c r="B107" s="10" t="s">
        <v>302</v>
      </c>
      <c r="C107" s="7" t="s">
        <v>673</v>
      </c>
      <c r="D107" s="7" t="s">
        <v>290</v>
      </c>
      <c r="E107" s="7" t="s">
        <v>23</v>
      </c>
      <c r="F107" s="7" t="s">
        <v>291</v>
      </c>
      <c r="G107" s="7" t="s">
        <v>778</v>
      </c>
      <c r="H107" s="7" t="s">
        <v>1129</v>
      </c>
      <c r="I107" s="7" t="s">
        <v>1130</v>
      </c>
      <c r="J107" s="7" t="s">
        <v>1375</v>
      </c>
      <c r="K107" s="7" t="s">
        <v>1371</v>
      </c>
      <c r="L107" s="7" t="s">
        <v>597</v>
      </c>
      <c r="M107" s="24"/>
      <c r="N107" s="24">
        <v>69</v>
      </c>
      <c r="O107" s="24"/>
      <c r="P107" s="24"/>
      <c r="Q107" t="str">
        <f t="shared" si="1"/>
        <v>var AllemandC0520022S=L.marker([48.4805658,4.7677317],{icon:icon_college,bounceOnAdd: true, bounceOnAddOptions: {duration: 500, height: 100},bounceOnAddCallback: function() {console.log('done')}}).bindPopup('&lt;p align=center&gt; &lt;font size=2&gt; &lt;b&gt;Allemand&lt;/font&gt;  &lt;br&gt;&lt;br&gt;CLG JEAN RENOIR (public)&lt;/b&gt; &lt;br&gt;&lt;i&gt;LA PORTE DU DER&lt;/i&gt; &lt;br&gt; &lt;table border align = center bgcolor = #D8D9CA width=100&gt; &lt;tr align=center &gt; &lt;th&gt; LV1 &lt;th&gt;&lt;tr align=center &gt; &lt;th&gt;LV2 &lt;th&gt;69&lt;tr align=center &gt; &lt;th&gt;LV3 &lt;th&gt;&lt;tr align=center &gt; &lt;th&gt; Lvapp &lt;th&gt;');AllemandC0520022S.addTo (AllemandC);</v>
      </c>
    </row>
    <row r="108" spans="1:17" x14ac:dyDescent="0.2">
      <c r="A108" s="7" t="s">
        <v>609</v>
      </c>
      <c r="B108" s="10" t="s">
        <v>578</v>
      </c>
      <c r="C108" s="7" t="s">
        <v>673</v>
      </c>
      <c r="D108" s="7" t="s">
        <v>292</v>
      </c>
      <c r="E108" s="7" t="s">
        <v>23</v>
      </c>
      <c r="F108" s="7" t="s">
        <v>293</v>
      </c>
      <c r="G108" s="7" t="s">
        <v>779</v>
      </c>
      <c r="H108" s="7" t="s">
        <v>1131</v>
      </c>
      <c r="I108" s="7" t="s">
        <v>1132</v>
      </c>
      <c r="J108" s="7" t="s">
        <v>1375</v>
      </c>
      <c r="K108" s="7" t="s">
        <v>1371</v>
      </c>
      <c r="L108" s="7" t="s">
        <v>294</v>
      </c>
      <c r="M108" s="24"/>
      <c r="N108" s="24">
        <v>138</v>
      </c>
      <c r="O108" s="24"/>
      <c r="P108" s="24"/>
      <c r="Q108" t="str">
        <f t="shared" si="1"/>
        <v>var AllemandC0520023T=L.marker([47.9994589,5.4891777],{icon:icon_college,bounceOnAdd: true, bounceOnAddOptions: {duration: 500, height: 100},bounceOnAddCallback: function() {console.log('done')}}).bindPopup('&lt;p align=center&gt; &lt;font size=2&gt; &lt;b&gt;Allemand&lt;/font&gt;  &lt;br&gt;&lt;br&gt;CLG CAMILLE FLAMMARION (public)&lt;/b&gt; &lt;br&gt;&lt;i&gt;VAL-DE-MEUSE&lt;/i&gt; &lt;br&gt; &lt;table border align = center bgcolor = #D8D9CA width=100&gt; &lt;tr align=center &gt; &lt;th&gt; LV1 &lt;th&gt;&lt;tr align=center &gt; &lt;th&gt;LV2 &lt;th&gt;138&lt;tr align=center &gt; &lt;th&gt;LV3 &lt;th&gt;&lt;tr align=center &gt; &lt;th&gt; Lvapp &lt;th&gt;');AllemandC0520023T.addTo (AllemandC);</v>
      </c>
    </row>
    <row r="109" spans="1:17" x14ac:dyDescent="0.2">
      <c r="A109" s="7" t="s">
        <v>609</v>
      </c>
      <c r="B109" s="10" t="s">
        <v>578</v>
      </c>
      <c r="C109" s="7" t="s">
        <v>673</v>
      </c>
      <c r="D109" s="7" t="s">
        <v>295</v>
      </c>
      <c r="E109" s="7" t="s">
        <v>23</v>
      </c>
      <c r="F109" s="7" t="s">
        <v>296</v>
      </c>
      <c r="G109" s="7" t="s">
        <v>780</v>
      </c>
      <c r="H109" s="7" t="s">
        <v>1133</v>
      </c>
      <c r="I109" s="7" t="s">
        <v>1134</v>
      </c>
      <c r="J109" s="7" t="s">
        <v>1375</v>
      </c>
      <c r="K109" s="7" t="s">
        <v>1371</v>
      </c>
      <c r="L109" s="7" t="s">
        <v>297</v>
      </c>
      <c r="M109" s="24"/>
      <c r="N109" s="24">
        <v>56</v>
      </c>
      <c r="O109" s="24"/>
      <c r="P109" s="24"/>
      <c r="Q109" t="str">
        <f t="shared" si="1"/>
        <v>var AllemandC0520025V=L.marker([48.0286954,5.3478367],{icon:icon_college,bounceOnAdd: true, bounceOnAddOptions: {duration: 500, height: 100},bounceOnAddCallback: function() {console.log('done')}}).bindPopup('&lt;p align=center&gt; &lt;font size=2&gt; &lt;b&gt;Allemand&lt;/font&gt;  &lt;br&gt;&lt;br&gt;CLG FRANCOISE DOLTO (public)&lt;/b&gt; &lt;br&gt;&lt;i&gt;NOGENT&lt;/i&gt; &lt;br&gt; &lt;table border align = center bgcolor = #D8D9CA width=100&gt; &lt;tr align=center &gt; &lt;th&gt; LV1 &lt;th&gt;&lt;tr align=center &gt; &lt;th&gt;LV2 &lt;th&gt;56&lt;tr align=center &gt; &lt;th&gt;LV3 &lt;th&gt;&lt;tr align=center &gt; &lt;th&gt; Lvapp &lt;th&gt;');AllemandC0520025V.addTo (AllemandC);</v>
      </c>
    </row>
    <row r="110" spans="1:17" x14ac:dyDescent="0.2">
      <c r="A110" s="7" t="s">
        <v>609</v>
      </c>
      <c r="B110" s="10" t="s">
        <v>578</v>
      </c>
      <c r="C110" s="7" t="s">
        <v>673</v>
      </c>
      <c r="D110" s="7" t="s">
        <v>309</v>
      </c>
      <c r="E110" s="7" t="s">
        <v>23</v>
      </c>
      <c r="F110" s="7" t="s">
        <v>310</v>
      </c>
      <c r="G110" s="7" t="s">
        <v>782</v>
      </c>
      <c r="H110" s="7" t="s">
        <v>1135</v>
      </c>
      <c r="I110" s="7" t="s">
        <v>1136</v>
      </c>
      <c r="J110" s="7" t="s">
        <v>1375</v>
      </c>
      <c r="K110" s="7" t="s">
        <v>1371</v>
      </c>
      <c r="L110" s="7" t="s">
        <v>273</v>
      </c>
      <c r="M110" s="24">
        <v>11</v>
      </c>
      <c r="N110" s="24">
        <v>60</v>
      </c>
      <c r="O110" s="24"/>
      <c r="P110" s="24"/>
      <c r="Q110" t="str">
        <f t="shared" si="1"/>
        <v>var AllemandC0520039K=L.marker([48.1042562,5.1481333],{icon:icon_college,bounceOnAdd: true, bounceOnAddOptions: {duration: 500, height: 100},bounceOnAddCallback: function() {console.log('done')}}).bindPopup('&lt;p align=center&gt; &lt;font size=2&gt; &lt;b&gt;Allemand&lt;/font&gt;  &lt;br&gt;&lt;br&gt;CLG LOUISE MICHEL (public)&lt;/b&gt; &lt;br&gt;&lt;i&gt;CHAUMONT&lt;/i&gt; &lt;br&gt; &lt;table border align = center bgcolor = #D8D9CA width=100&gt; &lt;tr align=center &gt; &lt;th&gt; LV1 &lt;th&gt;11&lt;tr align=center &gt; &lt;th&gt;LV2 &lt;th&gt;60&lt;tr align=center &gt; &lt;th&gt;LV3 &lt;th&gt;&lt;tr align=center &gt; &lt;th&gt; Lvapp &lt;th&gt;');AllemandC0520039K.addTo (AllemandC);</v>
      </c>
    </row>
    <row r="111" spans="1:17" x14ac:dyDescent="0.2">
      <c r="A111" s="7" t="s">
        <v>609</v>
      </c>
      <c r="B111" s="10" t="s">
        <v>578</v>
      </c>
      <c r="C111" s="7" t="s">
        <v>673</v>
      </c>
      <c r="D111" s="7" t="s">
        <v>311</v>
      </c>
      <c r="E111" s="7" t="s">
        <v>23</v>
      </c>
      <c r="F111" s="7" t="s">
        <v>312</v>
      </c>
      <c r="G111" s="7" t="s">
        <v>783</v>
      </c>
      <c r="H111" s="7" t="s">
        <v>1137</v>
      </c>
      <c r="I111" s="7" t="s">
        <v>1138</v>
      </c>
      <c r="J111" s="7" t="s">
        <v>1375</v>
      </c>
      <c r="K111" s="7" t="s">
        <v>1371</v>
      </c>
      <c r="L111" s="7" t="s">
        <v>289</v>
      </c>
      <c r="M111" s="24">
        <v>10</v>
      </c>
      <c r="N111" s="24">
        <v>48</v>
      </c>
      <c r="O111" s="24"/>
      <c r="P111" s="24"/>
      <c r="Q111" t="str">
        <f t="shared" si="1"/>
        <v>var AllemandC0520040L=L.marker([47.8684592,5.3416006],{icon:icon_college,bounceOnAdd: true, bounceOnAddOptions: {duration: 500, height: 100},bounceOnAddCallback: function() {console.log('done')}}).bindPopup('&lt;p align=center&gt; &lt;font size=2&gt; &lt;b&gt;Allemand&lt;/font&gt;  &lt;br&gt;&lt;br&gt;CLG LES FRANCHISES (public)&lt;/b&gt; &lt;br&gt;&lt;i&gt;LANGRES&lt;/i&gt; &lt;br&gt; &lt;table border align = center bgcolor = #D8D9CA width=100&gt; &lt;tr align=center &gt; &lt;th&gt; LV1 &lt;th&gt;10&lt;tr align=center &gt; &lt;th&gt;LV2 &lt;th&gt;48&lt;tr align=center &gt; &lt;th&gt;LV3 &lt;th&gt;&lt;tr align=center &gt; &lt;th&gt; Lvapp &lt;th&gt;');AllemandC0520040L.addTo (AllemandC);</v>
      </c>
    </row>
    <row r="112" spans="1:17" x14ac:dyDescent="0.2">
      <c r="A112" s="7" t="s">
        <v>609</v>
      </c>
      <c r="B112" s="10" t="s">
        <v>302</v>
      </c>
      <c r="C112" s="7" t="s">
        <v>673</v>
      </c>
      <c r="D112" s="7" t="s">
        <v>315</v>
      </c>
      <c r="E112" s="7" t="s">
        <v>23</v>
      </c>
      <c r="F112" s="7" t="s">
        <v>316</v>
      </c>
      <c r="G112" s="7" t="s">
        <v>785</v>
      </c>
      <c r="H112" s="7" t="s">
        <v>1139</v>
      </c>
      <c r="I112" s="7" t="s">
        <v>1140</v>
      </c>
      <c r="J112" s="7" t="s">
        <v>1375</v>
      </c>
      <c r="K112" s="7" t="s">
        <v>1371</v>
      </c>
      <c r="L112" s="7" t="s">
        <v>302</v>
      </c>
      <c r="M112" s="24"/>
      <c r="N112" s="24">
        <v>63</v>
      </c>
      <c r="O112" s="24"/>
      <c r="P112" s="24"/>
      <c r="Q112" t="str">
        <f t="shared" si="1"/>
        <v>var AllemandC0520050X=L.marker([48.6386835,4.9667119],{icon:icon_college,bounceOnAdd: true, bounceOnAddOptions: {duration: 500, height: 100},bounceOnAddCallback: function() {console.log('done')}}).bindPopup('&lt;p align=center&gt; &lt;font size=2&gt; &lt;b&gt;Allemand&lt;/font&gt;  &lt;br&gt;&lt;br&gt;CLG LUIS ORTIZ (public)&lt;/b&gt; &lt;br&gt;&lt;i&gt;SAINT-DIZIER&lt;/i&gt; &lt;br&gt; &lt;table border align = center bgcolor = #D8D9CA width=100&gt; &lt;tr align=center &gt; &lt;th&gt; LV1 &lt;th&gt;&lt;tr align=center &gt; &lt;th&gt;LV2 &lt;th&gt;63&lt;tr align=center &gt; &lt;th&gt;LV3 &lt;th&gt;&lt;tr align=center &gt; &lt;th&gt; Lvapp &lt;th&gt;');AllemandC0520050X.addTo (AllemandC);</v>
      </c>
    </row>
    <row r="113" spans="1:17" x14ac:dyDescent="0.2">
      <c r="A113" s="7" t="s">
        <v>609</v>
      </c>
      <c r="B113" s="10" t="s">
        <v>302</v>
      </c>
      <c r="C113" s="7" t="s">
        <v>673</v>
      </c>
      <c r="D113" s="7" t="s">
        <v>317</v>
      </c>
      <c r="E113" s="7" t="s">
        <v>23</v>
      </c>
      <c r="F113" s="7" t="s">
        <v>318</v>
      </c>
      <c r="G113" s="7" t="s">
        <v>786</v>
      </c>
      <c r="H113" s="7" t="s">
        <v>1141</v>
      </c>
      <c r="I113" s="7" t="s">
        <v>1142</v>
      </c>
      <c r="J113" s="7" t="s">
        <v>1375</v>
      </c>
      <c r="K113" s="7" t="s">
        <v>1371</v>
      </c>
      <c r="L113" s="7" t="s">
        <v>302</v>
      </c>
      <c r="M113" s="24">
        <v>14</v>
      </c>
      <c r="N113" s="24">
        <v>50</v>
      </c>
      <c r="O113" s="24"/>
      <c r="P113" s="24"/>
      <c r="Q113" t="str">
        <f t="shared" si="1"/>
        <v>var AllemandC0520051Y=L.marker([48.6387354,4.9314835],{icon:icon_college,bounceOnAdd: true, bounceOnAddOptions: {duration: 500, height: 100},bounceOnAddCallback: function() {console.log('done')}}).bindPopup('&lt;p align=center&gt; &lt;font size=2&gt; &lt;b&gt;Allemand&lt;/font&gt;  &lt;br&gt;&lt;br&gt;CLG LA NOUE (public)&lt;/b&gt; &lt;br&gt;&lt;i&gt;SAINT-DIZIER&lt;/i&gt; &lt;br&gt; &lt;table border align = center bgcolor = #D8D9CA width=100&gt; &lt;tr align=center &gt; &lt;th&gt; LV1 &lt;th&gt;14&lt;tr align=center &gt; &lt;th&gt;LV2 &lt;th&gt;50&lt;tr align=center &gt; &lt;th&gt;LV3 &lt;th&gt;&lt;tr align=center &gt; &lt;th&gt; Lvapp &lt;th&gt;');AllemandC0520051Y.addTo (AllemandC);</v>
      </c>
    </row>
    <row r="114" spans="1:17" x14ac:dyDescent="0.2">
      <c r="A114" s="7" t="s">
        <v>609</v>
      </c>
      <c r="B114" s="10" t="s">
        <v>578</v>
      </c>
      <c r="C114" s="7" t="s">
        <v>673</v>
      </c>
      <c r="D114" s="7" t="s">
        <v>319</v>
      </c>
      <c r="E114" s="7" t="s">
        <v>23</v>
      </c>
      <c r="F114" s="7" t="s">
        <v>288</v>
      </c>
      <c r="G114" s="7" t="s">
        <v>787</v>
      </c>
      <c r="H114" s="7" t="s">
        <v>1143</v>
      </c>
      <c r="I114" s="7" t="s">
        <v>1144</v>
      </c>
      <c r="J114" s="7" t="s">
        <v>1375</v>
      </c>
      <c r="K114" s="7" t="s">
        <v>1371</v>
      </c>
      <c r="L114" s="7" t="s">
        <v>289</v>
      </c>
      <c r="M114" s="24">
        <v>66</v>
      </c>
      <c r="N114" s="24">
        <v>43</v>
      </c>
      <c r="O114" s="24"/>
      <c r="P114" s="24"/>
      <c r="Q114" t="str">
        <f t="shared" si="1"/>
        <v>var AllemandC0520052Z=L.marker([47.8621152,5.3339636],{icon:icon_college,bounceOnAdd: true, bounceOnAddOptions: {duration: 500, height: 100},bounceOnAddCallback: function() {console.log('done')}}).bindPopup('&lt;p align=center&gt; &lt;font size=2&gt; &lt;b&gt;Allemand&lt;/font&gt;  &lt;br&gt;&lt;br&gt;CLG DIDEROT (public)&lt;/b&gt; &lt;br&gt;&lt;i&gt;LANGRES&lt;/i&gt; &lt;br&gt; &lt;table border align = center bgcolor = #D8D9CA width=100&gt; &lt;tr align=center &gt; &lt;th&gt; LV1 &lt;th&gt;66&lt;tr align=center &gt; &lt;th&gt;LV2 &lt;th&gt;43&lt;tr align=center &gt; &lt;th&gt;LV3 &lt;th&gt;&lt;tr align=center &gt; &lt;th&gt; Lvapp &lt;th&gt;');AllemandC0520052Z.addTo (AllemandC);</v>
      </c>
    </row>
    <row r="115" spans="1:17" x14ac:dyDescent="0.2">
      <c r="A115" s="7" t="s">
        <v>609</v>
      </c>
      <c r="B115" s="10" t="s">
        <v>578</v>
      </c>
      <c r="C115" s="7" t="s">
        <v>673</v>
      </c>
      <c r="D115" s="7" t="s">
        <v>325</v>
      </c>
      <c r="E115" s="7" t="s">
        <v>23</v>
      </c>
      <c r="F115" s="7" t="s">
        <v>326</v>
      </c>
      <c r="G115" s="7" t="s">
        <v>788</v>
      </c>
      <c r="H115" s="7" t="s">
        <v>1145</v>
      </c>
      <c r="I115" s="7" t="s">
        <v>1146</v>
      </c>
      <c r="J115" s="7" t="s">
        <v>1375</v>
      </c>
      <c r="K115" s="7" t="s">
        <v>1371</v>
      </c>
      <c r="L115" s="7" t="s">
        <v>327</v>
      </c>
      <c r="M115" s="24"/>
      <c r="N115" s="24">
        <v>101</v>
      </c>
      <c r="O115" s="24"/>
      <c r="P115" s="24"/>
      <c r="Q115" t="str">
        <f t="shared" si="1"/>
        <v>var AllemandC0520706K=L.marker([47.959704,5.7453838],{icon:icon_college,bounceOnAdd: true, bounceOnAddOptions: {duration: 500, height: 100},bounceOnAddCallback: function() {console.log('done')}}).bindPopup('&lt;p align=center&gt; &lt;font size=2&gt; &lt;b&gt;Allemand&lt;/font&gt;  &lt;br&gt;&lt;br&gt;CLG MONTMORENCY (public)&lt;/b&gt; &lt;br&gt;&lt;i&gt;BOURBONNE-LES-BAINS&lt;/i&gt; &lt;br&gt; &lt;table border align = center bgcolor = #D8D9CA width=100&gt; &lt;tr align=center &gt; &lt;th&gt; LV1 &lt;th&gt;&lt;tr align=center &gt; &lt;th&gt;LV2 &lt;th&gt;101&lt;tr align=center &gt; &lt;th&gt;LV3 &lt;th&gt;&lt;tr align=center &gt; &lt;th&gt; Lvapp &lt;th&gt;');AllemandC0520706K.addTo (AllemandC);</v>
      </c>
    </row>
    <row r="116" spans="1:17" x14ac:dyDescent="0.2">
      <c r="A116" s="7" t="s">
        <v>609</v>
      </c>
      <c r="B116" s="10" t="s">
        <v>302</v>
      </c>
      <c r="C116" s="7" t="s">
        <v>673</v>
      </c>
      <c r="D116" s="7" t="s">
        <v>328</v>
      </c>
      <c r="E116" s="7" t="s">
        <v>23</v>
      </c>
      <c r="F116" s="7" t="s">
        <v>329</v>
      </c>
      <c r="G116" s="7" t="s">
        <v>789</v>
      </c>
      <c r="H116" s="7" t="s">
        <v>1147</v>
      </c>
      <c r="I116" s="7" t="s">
        <v>1148</v>
      </c>
      <c r="J116" s="7" t="s">
        <v>1375</v>
      </c>
      <c r="K116" s="7" t="s">
        <v>1371</v>
      </c>
      <c r="L116" s="7" t="s">
        <v>308</v>
      </c>
      <c r="M116" s="24"/>
      <c r="N116" s="24">
        <v>41</v>
      </c>
      <c r="O116" s="24"/>
      <c r="P116" s="24"/>
      <c r="Q116" t="str">
        <f t="shared" si="1"/>
        <v>var AllemandC0520708M=L.marker([48.5045749,4.9411903],{icon:icon_college,bounceOnAdd: true, bounceOnAddOptions: {duration: 500, height: 100},bounceOnAddCallback: function() {console.log('done')}}).bindPopup('&lt;p align=center&gt; &lt;font size=2&gt; &lt;b&gt;Allemand&lt;/font&gt;  &lt;br&gt;&lt;br&gt;CLG PAUL CLAUDEL (public)&lt;/b&gt; &lt;br&gt;&lt;i&gt;WASSY&lt;/i&gt; &lt;br&gt; &lt;table border align = center bgcolor = #D8D9CA width=100&gt; &lt;tr align=center &gt; &lt;th&gt; LV1 &lt;th&gt;&lt;tr align=center &gt; &lt;th&gt;LV2 &lt;th&gt;41&lt;tr align=center &gt; &lt;th&gt;LV3 &lt;th&gt;&lt;tr align=center &gt; &lt;th&gt; Lvapp &lt;th&gt;');AllemandC0520708M.addTo (AllemandC);</v>
      </c>
    </row>
    <row r="117" spans="1:17" x14ac:dyDescent="0.2">
      <c r="A117" s="7" t="s">
        <v>609</v>
      </c>
      <c r="B117" s="10" t="s">
        <v>578</v>
      </c>
      <c r="C117" s="7" t="s">
        <v>673</v>
      </c>
      <c r="D117" s="7" t="s">
        <v>333</v>
      </c>
      <c r="E117" s="7" t="s">
        <v>23</v>
      </c>
      <c r="F117" s="7" t="s">
        <v>334</v>
      </c>
      <c r="G117" s="7" t="s">
        <v>790</v>
      </c>
      <c r="H117" s="7" t="s">
        <v>1149</v>
      </c>
      <c r="I117" s="7" t="s">
        <v>1150</v>
      </c>
      <c r="J117" s="7" t="s">
        <v>1375</v>
      </c>
      <c r="K117" s="7" t="s">
        <v>1371</v>
      </c>
      <c r="L117" s="7" t="s">
        <v>273</v>
      </c>
      <c r="M117" s="24"/>
      <c r="N117" s="24">
        <v>69</v>
      </c>
      <c r="O117" s="24"/>
      <c r="P117" s="24"/>
      <c r="Q117" t="str">
        <f t="shared" si="1"/>
        <v>var AllemandC0520733P=L.marker([48.1124791,5.1409211],{icon:icon_college,bounceOnAdd: true, bounceOnAddOptions: {duration: 500, height: 100},bounceOnAddCallback: function() {console.log('done')}}).bindPopup('&lt;p align=center&gt; &lt;font size=2&gt; &lt;b&gt;Allemand&lt;/font&gt;  &lt;br&gt;&lt;br&gt;CLG CAMILLE SAINT-SAENS (public)&lt;/b&gt; &lt;br&gt;&lt;i&gt;CHAUMONT&lt;/i&gt; &lt;br&gt; &lt;table border align = center bgcolor = #D8D9CA width=100&gt; &lt;tr align=center &gt; &lt;th&gt; LV1 &lt;th&gt;&lt;tr align=center &gt; &lt;th&gt;LV2 &lt;th&gt;69&lt;tr align=center &gt; &lt;th&gt;LV3 &lt;th&gt;&lt;tr align=center &gt; &lt;th&gt; Lvapp &lt;th&gt;');AllemandC0520733P.addTo (AllemandC);</v>
      </c>
    </row>
    <row r="118" spans="1:17" x14ac:dyDescent="0.2">
      <c r="A118" s="7" t="s">
        <v>609</v>
      </c>
      <c r="B118" s="10" t="s">
        <v>578</v>
      </c>
      <c r="C118" s="7" t="s">
        <v>673</v>
      </c>
      <c r="D118" s="7" t="s">
        <v>335</v>
      </c>
      <c r="E118" s="7" t="s">
        <v>23</v>
      </c>
      <c r="F118" s="7" t="s">
        <v>336</v>
      </c>
      <c r="G118" s="7" t="s">
        <v>791</v>
      </c>
      <c r="H118" s="7" t="s">
        <v>1151</v>
      </c>
      <c r="I118" s="7" t="s">
        <v>1152</v>
      </c>
      <c r="J118" s="7" t="s">
        <v>1375</v>
      </c>
      <c r="K118" s="7" t="s">
        <v>1371</v>
      </c>
      <c r="L118" s="7" t="s">
        <v>273</v>
      </c>
      <c r="M118" s="24"/>
      <c r="N118" s="24">
        <v>40</v>
      </c>
      <c r="O118" s="24"/>
      <c r="P118" s="24"/>
      <c r="Q118" t="str">
        <f t="shared" si="1"/>
        <v>var AllemandC0520737U=L.marker([48.0904096,5.1349555],{icon:icon_college,bounceOnAdd: true, bounceOnAddOptions: {duration: 500, height: 100},bounceOnAddCallback: function() {console.log('done')}}).bindPopup('&lt;p align=center&gt; &lt;font size=2&gt; &lt;b&gt;Allemand&lt;/font&gt;  &lt;br&gt;&lt;br&gt;CLG LA ROCHOTTE (public)&lt;/b&gt; &lt;br&gt;&lt;i&gt;CHAUMONT&lt;/i&gt; &lt;br&gt; &lt;table border align = center bgcolor = #D8D9CA width=100&gt; &lt;tr align=center &gt; &lt;th&gt; LV1 &lt;th&gt;&lt;tr align=center &gt; &lt;th&gt;LV2 &lt;th&gt;40&lt;tr align=center &gt; &lt;th&gt;LV3 &lt;th&gt;&lt;tr align=center &gt; &lt;th&gt; Lvapp &lt;th&gt;');AllemandC0520737U.addTo (AllemandC);</v>
      </c>
    </row>
    <row r="119" spans="1:17" x14ac:dyDescent="0.2">
      <c r="A119" s="7" t="s">
        <v>609</v>
      </c>
      <c r="B119" s="10" t="s">
        <v>578</v>
      </c>
      <c r="C119" s="7" t="s">
        <v>673</v>
      </c>
      <c r="D119" s="7" t="s">
        <v>337</v>
      </c>
      <c r="E119" s="7" t="s">
        <v>23</v>
      </c>
      <c r="F119" s="7" t="s">
        <v>338</v>
      </c>
      <c r="G119" s="7" t="s">
        <v>792</v>
      </c>
      <c r="H119" s="7" t="s">
        <v>1153</v>
      </c>
      <c r="I119" s="7" t="s">
        <v>1154</v>
      </c>
      <c r="J119" s="7" t="s">
        <v>1375</v>
      </c>
      <c r="K119" s="7" t="s">
        <v>1371</v>
      </c>
      <c r="L119" s="7" t="s">
        <v>339</v>
      </c>
      <c r="M119" s="24"/>
      <c r="N119" s="24">
        <v>181</v>
      </c>
      <c r="O119" s="24"/>
      <c r="P119" s="24"/>
      <c r="Q119" t="str">
        <f t="shared" si="1"/>
        <v>var AllemandC0520794F=L.marker([47.8075784,5.4330251],{icon:icon_college,bounceOnAdd: true, bounceOnAddOptions: {duration: 500, height: 100},bounceOnAddCallback: function() {console.log('done')}}).bindPopup('&lt;p align=center&gt; &lt;font size=2&gt; &lt;b&gt;Allemand&lt;/font&gt;  &lt;br&gt;&lt;br&gt;CLG HENRI VINCENOT (public)&lt;/b&gt; &lt;br&gt;&lt;i&gt;CHALINDREY&lt;/i&gt; &lt;br&gt; &lt;table border align = center bgcolor = #D8D9CA width=100&gt; &lt;tr align=center &gt; &lt;th&gt; LV1 &lt;th&gt;&lt;tr align=center &gt; &lt;th&gt;LV2 &lt;th&gt;181&lt;tr align=center &gt; &lt;th&gt;LV3 &lt;th&gt;&lt;tr align=center &gt; &lt;th&gt; Lvapp &lt;th&gt;');AllemandC0520794F.addTo (AllemandC);</v>
      </c>
    </row>
    <row r="120" spans="1:17" x14ac:dyDescent="0.2">
      <c r="A120" s="7" t="s">
        <v>609</v>
      </c>
      <c r="B120" s="10" t="s">
        <v>578</v>
      </c>
      <c r="C120" s="7" t="s">
        <v>673</v>
      </c>
      <c r="D120" s="7" t="s">
        <v>342</v>
      </c>
      <c r="E120" s="7" t="s">
        <v>23</v>
      </c>
      <c r="F120" s="7" t="s">
        <v>596</v>
      </c>
      <c r="G120" s="7" t="s">
        <v>793</v>
      </c>
      <c r="H120" s="7" t="s">
        <v>1155</v>
      </c>
      <c r="I120" s="7" t="s">
        <v>1156</v>
      </c>
      <c r="J120" s="7" t="s">
        <v>1375</v>
      </c>
      <c r="K120" s="7" t="s">
        <v>1371</v>
      </c>
      <c r="L120" s="7" t="s">
        <v>608</v>
      </c>
      <c r="M120" s="24"/>
      <c r="N120" s="24">
        <v>89</v>
      </c>
      <c r="O120" s="24"/>
      <c r="P120" s="24"/>
      <c r="Q120" t="str">
        <f t="shared" si="1"/>
        <v>var AllemandC0520814C=L.marker([48.2226029,4.8907636],{icon:icon_college,bounceOnAdd: true, bounceOnAddOptions: {duration: 500, height: 100},bounceOnAddCallback: function() {console.log('done')}}).bindPopup('&lt;p align=center&gt; &lt;font size=2&gt; &lt;b&gt;Allemand&lt;/font&gt;  &lt;br&gt;&lt;br&gt;CLG COLOMBEY LES DEUX ÉGLISES (public)&lt;/b&gt; &lt;br&gt;&lt;i&gt;COLOMBEY LES DEUX EGLISES&lt;/i&gt; &lt;br&gt; &lt;table border align = center bgcolor = #D8D9CA width=100&gt; &lt;tr align=center &gt; &lt;th&gt; LV1 &lt;th&gt;&lt;tr align=center &gt; &lt;th&gt;LV2 &lt;th&gt;89&lt;tr align=center &gt; &lt;th&gt;LV3 &lt;th&gt;&lt;tr align=center &gt; &lt;th&gt; Lvapp &lt;th&gt;');AllemandC0520814C.addTo (AllemandC);</v>
      </c>
    </row>
    <row r="121" spans="1:17" x14ac:dyDescent="0.2">
      <c r="A121" s="7" t="s">
        <v>609</v>
      </c>
      <c r="B121" s="10" t="s">
        <v>302</v>
      </c>
      <c r="C121" s="7" t="s">
        <v>673</v>
      </c>
      <c r="D121" s="7" t="s">
        <v>343</v>
      </c>
      <c r="E121" s="7" t="s">
        <v>23</v>
      </c>
      <c r="F121" s="7" t="s">
        <v>344</v>
      </c>
      <c r="G121" s="7" t="s">
        <v>794</v>
      </c>
      <c r="H121" s="7" t="s">
        <v>1157</v>
      </c>
      <c r="I121" s="7" t="s">
        <v>1158</v>
      </c>
      <c r="J121" s="7" t="s">
        <v>1375</v>
      </c>
      <c r="K121" s="7" t="s">
        <v>1371</v>
      </c>
      <c r="L121" s="7" t="s">
        <v>286</v>
      </c>
      <c r="M121" s="24">
        <v>26</v>
      </c>
      <c r="N121" s="24">
        <v>29</v>
      </c>
      <c r="O121" s="24"/>
      <c r="P121" s="24"/>
      <c r="Q121" t="str">
        <f t="shared" si="1"/>
        <v>var AllemandC0520822L=L.marker([48.4417158,5.1530976],{icon:icon_college,bounceOnAdd: true, bounceOnAddOptions: {duration: 500, height: 100},bounceOnAddCallback: function() {console.log('done')}}).bindPopup('&lt;p align=center&gt; &lt;font size=2&gt; &lt;b&gt;Allemand&lt;/font&gt;  &lt;br&gt;&lt;br&gt;CLG CRESSOT (public)&lt;/b&gt; &lt;br&gt;&lt;i&gt;JOINVILLE&lt;/i&gt; &lt;br&gt; &lt;table border align = center bgcolor = #D8D9CA width=100&gt; &lt;tr align=center &gt; &lt;th&gt; LV1 &lt;th&gt;26&lt;tr align=center &gt; &lt;th&gt;LV2 &lt;th&gt;29&lt;tr align=center &gt; &lt;th&gt;LV3 &lt;th&gt;&lt;tr align=center &gt; &lt;th&gt; Lvapp &lt;th&gt;');AllemandC0520822L.addTo (AllemandC);</v>
      </c>
    </row>
    <row r="122" spans="1:17" x14ac:dyDescent="0.2">
      <c r="A122" s="7" t="s">
        <v>609</v>
      </c>
      <c r="B122" s="10" t="s">
        <v>302</v>
      </c>
      <c r="C122" s="7" t="s">
        <v>673</v>
      </c>
      <c r="D122" s="7" t="s">
        <v>345</v>
      </c>
      <c r="E122" s="7" t="s">
        <v>23</v>
      </c>
      <c r="F122" s="7" t="s">
        <v>346</v>
      </c>
      <c r="G122" s="7" t="s">
        <v>795</v>
      </c>
      <c r="H122" s="7" t="s">
        <v>1159</v>
      </c>
      <c r="I122" s="7" t="s">
        <v>1160</v>
      </c>
      <c r="J122" s="7" t="s">
        <v>1375</v>
      </c>
      <c r="K122" s="7" t="s">
        <v>1371</v>
      </c>
      <c r="L122" s="7" t="s">
        <v>347</v>
      </c>
      <c r="M122" s="24">
        <v>20</v>
      </c>
      <c r="N122" s="24">
        <v>46</v>
      </c>
      <c r="O122" s="24"/>
      <c r="P122" s="24"/>
      <c r="Q122" t="str">
        <f t="shared" si="1"/>
        <v>var AllemandC0520842H=L.marker([48.5248788,5.114921],{icon:icon_college,bounceOnAdd: true, bounceOnAddOptions: {duration: 500, height: 100},bounceOnAddCallback: function() {console.log('done')}}).bindPopup('&lt;p align=center&gt; &lt;font size=2&gt; &lt;b&gt;Allemand&lt;/font&gt;  &lt;br&gt;&lt;br&gt;CLG RENE ROLLIN (public)&lt;/b&gt; &lt;br&gt;&lt;i&gt;CHEVILLON&lt;/i&gt; &lt;br&gt; &lt;table border align = center bgcolor = #D8D9CA width=100&gt; &lt;tr align=center &gt; &lt;th&gt; LV1 &lt;th&gt;20&lt;tr align=center &gt; &lt;th&gt;LV2 &lt;th&gt;46&lt;tr align=center &gt; &lt;th&gt;LV3 &lt;th&gt;&lt;tr align=center &gt; &lt;th&gt; Lvapp &lt;th&gt;');AllemandC0520842H.addTo (AllemandC);</v>
      </c>
    </row>
    <row r="123" spans="1:17" x14ac:dyDescent="0.2">
      <c r="A123" s="7" t="s">
        <v>11</v>
      </c>
      <c r="B123" s="10" t="s">
        <v>576</v>
      </c>
      <c r="C123" s="7" t="s">
        <v>674</v>
      </c>
      <c r="D123" s="7" t="s">
        <v>81</v>
      </c>
      <c r="E123" s="7" t="s">
        <v>23</v>
      </c>
      <c r="F123" s="7" t="s">
        <v>83</v>
      </c>
      <c r="G123" s="7" t="s">
        <v>796</v>
      </c>
      <c r="H123" s="7" t="s">
        <v>1161</v>
      </c>
      <c r="I123" s="7" t="s">
        <v>1162</v>
      </c>
      <c r="J123" s="7" t="s">
        <v>1375</v>
      </c>
      <c r="K123" s="7" t="s">
        <v>1371</v>
      </c>
      <c r="L123" s="7" t="s">
        <v>15</v>
      </c>
      <c r="M123" s="24">
        <v>126</v>
      </c>
      <c r="N123" s="24"/>
      <c r="O123" s="24"/>
      <c r="P123" s="24"/>
      <c r="Q123" t="str">
        <f t="shared" si="1"/>
        <v>var AllemandC0080084Y=L.marker([49.7692393,4.716166],{icon:icon_college,bounceOnAdd: true, bounceOnAddOptions: {duration: 500, height: 100},bounceOnAddCallback: function() {console.log('done')}}).bindPopup('&lt;p align=center&gt; &lt;font size=2&gt; &lt;b&gt;Allemand&lt;/font&gt;  &lt;br&gt;&lt;br&gt;CLG ST JEAN-BAPTISTE DE LA SALLE (privé)&lt;/b&gt; &lt;br&gt;&lt;i&gt;CHARLEVILLE-MEZIERES&lt;/i&gt; &lt;br&gt; &lt;table border align = center bgcolor = #D8D9CA width=100&gt; &lt;tr align=center &gt; &lt;th&gt; LV1 &lt;th&gt;126&lt;tr align=center &gt; &lt;th&gt;LV2 &lt;th&gt;&lt;tr align=center &gt; &lt;th&gt;LV3 &lt;th&gt;&lt;tr align=center &gt; &lt;th&gt; Lvapp &lt;th&gt;');AllemandC0080084Y.addTo (AllemandC);</v>
      </c>
    </row>
    <row r="124" spans="1:17" x14ac:dyDescent="0.2">
      <c r="A124" s="7" t="s">
        <v>11</v>
      </c>
      <c r="B124" s="10" t="s">
        <v>577</v>
      </c>
      <c r="C124" s="7" t="s">
        <v>674</v>
      </c>
      <c r="D124" s="7" t="s">
        <v>84</v>
      </c>
      <c r="E124" s="7" t="s">
        <v>23</v>
      </c>
      <c r="F124" s="7" t="s">
        <v>85</v>
      </c>
      <c r="G124" s="7" t="s">
        <v>797</v>
      </c>
      <c r="H124" s="7" t="s">
        <v>1163</v>
      </c>
      <c r="I124" s="7" t="s">
        <v>1164</v>
      </c>
      <c r="J124" s="7" t="s">
        <v>1375</v>
      </c>
      <c r="K124" s="7" t="s">
        <v>1371</v>
      </c>
      <c r="L124" s="7" t="s">
        <v>48</v>
      </c>
      <c r="M124" s="24"/>
      <c r="N124" s="24">
        <v>29</v>
      </c>
      <c r="O124" s="24"/>
      <c r="P124" s="24"/>
      <c r="Q124" t="str">
        <f t="shared" si="1"/>
        <v>var AllemandC0080088C=L.marker([49.5039664,4.3639734],{icon:icon_college,bounceOnAdd: true, bounceOnAddOptions: {duration: 500, height: 100},bounceOnAddCallback: function() {console.log('done')}}).bindPopup('&lt;p align=center&gt; &lt;font size=2&gt; &lt;b&gt;Allemand&lt;/font&gt;  &lt;br&gt;&lt;br&gt;CLG STE THERESE (privé)&lt;/b&gt; &lt;br&gt;&lt;i&gt;RETHEL&lt;/i&gt; &lt;br&gt; &lt;table border align = center bgcolor = #D8D9CA width=100&gt; &lt;tr align=center &gt; &lt;th&gt; LV1 &lt;th&gt;&lt;tr align=center &gt; &lt;th&gt;LV2 &lt;th&gt;29&lt;tr align=center &gt; &lt;th&gt;LV3 &lt;th&gt;&lt;tr align=center &gt; &lt;th&gt; Lvapp &lt;th&gt;');AllemandC0080088C.addTo (AllemandC);</v>
      </c>
    </row>
    <row r="125" spans="1:17" x14ac:dyDescent="0.2">
      <c r="A125" s="7" t="s">
        <v>11</v>
      </c>
      <c r="B125" s="10" t="s">
        <v>577</v>
      </c>
      <c r="C125" s="7" t="s">
        <v>674</v>
      </c>
      <c r="D125" s="7" t="s">
        <v>86</v>
      </c>
      <c r="E125" s="7" t="s">
        <v>23</v>
      </c>
      <c r="F125" s="7" t="s">
        <v>87</v>
      </c>
      <c r="G125" s="7" t="s">
        <v>798</v>
      </c>
      <c r="H125" s="7" t="s">
        <v>1165</v>
      </c>
      <c r="I125" s="7" t="s">
        <v>1166</v>
      </c>
      <c r="J125" s="7" t="s">
        <v>1375</v>
      </c>
      <c r="K125" s="7" t="s">
        <v>1371</v>
      </c>
      <c r="L125" s="7" t="s">
        <v>69</v>
      </c>
      <c r="M125" s="24"/>
      <c r="N125" s="24">
        <v>23</v>
      </c>
      <c r="O125" s="24"/>
      <c r="P125" s="24"/>
      <c r="Q125" t="str">
        <f t="shared" si="1"/>
        <v>var AllemandC0080089D=L.marker([49.3974608,4.6979957],{icon:icon_college,bounceOnAdd: true, bounceOnAddOptions: {duration: 500, height: 100},bounceOnAddCallback: function() {console.log('done')}}).bindPopup('&lt;p align=center&gt; &lt;font size=2&gt; &lt;b&gt;Allemand&lt;/font&gt;  &lt;br&gt;&lt;br&gt;CLG ST LOUIS (privé)&lt;/b&gt; &lt;br&gt;&lt;i&gt;VOUZIERS&lt;/i&gt; &lt;br&gt; &lt;table border align = center bgcolor = #D8D9CA width=100&gt; &lt;tr align=center &gt; &lt;th&gt; LV1 &lt;th&gt;&lt;tr align=center &gt; &lt;th&gt;LV2 &lt;th&gt;23&lt;tr align=center &gt; &lt;th&gt;LV3 &lt;th&gt;&lt;tr align=center &gt; &lt;th&gt; Lvapp &lt;th&gt;');AllemandC0080089D.addTo (AllemandC);</v>
      </c>
    </row>
    <row r="126" spans="1:17" x14ac:dyDescent="0.2">
      <c r="A126" s="7" t="s">
        <v>11</v>
      </c>
      <c r="B126" s="10" t="s">
        <v>576</v>
      </c>
      <c r="C126" s="7" t="s">
        <v>674</v>
      </c>
      <c r="D126" s="7" t="s">
        <v>122</v>
      </c>
      <c r="E126" s="7" t="s">
        <v>23</v>
      </c>
      <c r="F126" s="7" t="s">
        <v>123</v>
      </c>
      <c r="G126" s="7" t="s">
        <v>799</v>
      </c>
      <c r="H126" s="7" t="s">
        <v>1167</v>
      </c>
      <c r="I126" s="7" t="s">
        <v>1168</v>
      </c>
      <c r="J126" s="7" t="s">
        <v>1375</v>
      </c>
      <c r="K126" s="7" t="s">
        <v>1371</v>
      </c>
      <c r="L126" s="7" t="s">
        <v>15</v>
      </c>
      <c r="M126" s="24"/>
      <c r="N126" s="24">
        <v>65</v>
      </c>
      <c r="O126" s="24"/>
      <c r="P126" s="24"/>
      <c r="Q126" t="str">
        <f t="shared" si="1"/>
        <v>var AllemandC0080994M=L.marker([49.7607164,4.714945],{icon:icon_college,bounceOnAdd: true, bounceOnAddOptions: {duration: 500, height: 100},bounceOnAddCallback: function() {console.log('done')}}).bindPopup('&lt;p align=center&gt; &lt;font size=2&gt; &lt;b&gt;Allemand&lt;/font&gt;  &lt;br&gt;&lt;br&gt;CLG NOTRE DAME (privé)&lt;/b&gt; &lt;br&gt;&lt;i&gt;CHARLEVILLE-MEZIERES&lt;/i&gt; &lt;br&gt; &lt;table border align = center bgcolor = #D8D9CA width=100&gt; &lt;tr align=center &gt; &lt;th&gt; LV1 &lt;th&gt;&lt;tr align=center &gt; &lt;th&gt;LV2 &lt;th&gt;65&lt;tr align=center &gt; &lt;th&gt;LV3 &lt;th&gt;&lt;tr align=center &gt; &lt;th&gt; Lvapp &lt;th&gt;');AllemandC0080994M.addTo (AllemandC);</v>
      </c>
    </row>
    <row r="127" spans="1:17" x14ac:dyDescent="0.2">
      <c r="A127" s="7" t="s">
        <v>11</v>
      </c>
      <c r="B127" s="10" t="s">
        <v>576</v>
      </c>
      <c r="C127" s="7" t="s">
        <v>674</v>
      </c>
      <c r="D127" s="7" t="s">
        <v>124</v>
      </c>
      <c r="E127" s="7" t="s">
        <v>23</v>
      </c>
      <c r="F127" s="7" t="s">
        <v>77</v>
      </c>
      <c r="G127" s="7" t="s">
        <v>800</v>
      </c>
      <c r="H127" s="7" t="s">
        <v>1169</v>
      </c>
      <c r="I127" s="7" t="s">
        <v>1170</v>
      </c>
      <c r="J127" s="7" t="s">
        <v>1375</v>
      </c>
      <c r="K127" s="7" t="s">
        <v>1371</v>
      </c>
      <c r="L127" s="7" t="s">
        <v>57</v>
      </c>
      <c r="M127" s="24">
        <v>26</v>
      </c>
      <c r="N127" s="24">
        <v>67</v>
      </c>
      <c r="O127" s="24"/>
      <c r="P127" s="24"/>
      <c r="Q127" t="str">
        <f t="shared" si="1"/>
        <v>var AllemandC0080995N=L.marker([49.7000019,4.9304687],{icon:icon_college,bounceOnAdd: true, bounceOnAddOptions: {duration: 500, height: 100},bounceOnAddCallback: function() {console.log('done')}}).bindPopup('&lt;p align=center&gt; &lt;font size=2&gt; &lt;b&gt;Allemand&lt;/font&gt;  &lt;br&gt;&lt;br&gt;CLG MABILLON (privé)&lt;/b&gt; &lt;br&gt;&lt;i&gt;SEDAN&lt;/i&gt; &lt;br&gt; &lt;table border align = center bgcolor = #D8D9CA width=100&gt; &lt;tr align=center &gt; &lt;th&gt; LV1 &lt;th&gt;26&lt;tr align=center &gt; &lt;th&gt;LV2 &lt;th&gt;67&lt;tr align=center &gt; &lt;th&gt;LV3 &lt;th&gt;&lt;tr align=center &gt; &lt;th&gt; Lvapp &lt;th&gt;');AllemandC0080995N.addTo (AllemandC);</v>
      </c>
    </row>
    <row r="128" spans="1:17" x14ac:dyDescent="0.2">
      <c r="A128" s="7" t="s">
        <v>149</v>
      </c>
      <c r="B128" s="10" t="s">
        <v>589</v>
      </c>
      <c r="C128" s="7" t="s">
        <v>674</v>
      </c>
      <c r="D128" s="7" t="s">
        <v>204</v>
      </c>
      <c r="E128" s="7" t="s">
        <v>23</v>
      </c>
      <c r="F128" s="7" t="s">
        <v>205</v>
      </c>
      <c r="G128" s="7" t="s">
        <v>801</v>
      </c>
      <c r="H128" s="7" t="s">
        <v>1171</v>
      </c>
      <c r="I128" s="7" t="s">
        <v>1172</v>
      </c>
      <c r="J128" s="7" t="s">
        <v>1375</v>
      </c>
      <c r="K128" s="7" t="s">
        <v>1371</v>
      </c>
      <c r="L128" s="7" t="s">
        <v>206</v>
      </c>
      <c r="M128" s="24"/>
      <c r="N128" s="24">
        <v>67</v>
      </c>
      <c r="O128" s="24"/>
      <c r="P128" s="24"/>
      <c r="Q128" t="str">
        <f t="shared" si="1"/>
        <v>var AllemandC0100051B=L.marker([48.30117,3.7636321],{icon:icon_college,bounceOnAdd: true, bounceOnAddOptions: {duration: 500, height: 100},bounceOnAddCallback: function() {console.log('done')}}).bindPopup('&lt;p align=center&gt; &lt;font size=2&gt; &lt;b&gt;Allemand&lt;/font&gt;  &lt;br&gt;&lt;br&gt;CLG ST LOUP (privé)&lt;/b&gt; &lt;br&gt;&lt;i&gt;MESNIL-SAINT-LOUP&lt;/i&gt; &lt;br&gt; &lt;table border align = center bgcolor = #D8D9CA width=100&gt; &lt;tr align=center &gt; &lt;th&gt; LV1 &lt;th&gt;&lt;tr align=center &gt; &lt;th&gt;LV2 &lt;th&gt;67&lt;tr align=center &gt; &lt;th&gt;LV3 &lt;th&gt;&lt;tr align=center &gt; &lt;th&gt; Lvapp &lt;th&gt;');AllemandC0100051B.addTo (AllemandC);</v>
      </c>
    </row>
    <row r="129" spans="1:17" x14ac:dyDescent="0.2">
      <c r="A129" s="7" t="s">
        <v>149</v>
      </c>
      <c r="B129" s="10" t="s">
        <v>589</v>
      </c>
      <c r="C129" s="7" t="s">
        <v>674</v>
      </c>
      <c r="D129" s="7" t="s">
        <v>207</v>
      </c>
      <c r="E129" s="7" t="s">
        <v>23</v>
      </c>
      <c r="F129" s="7" t="s">
        <v>208</v>
      </c>
      <c r="G129" s="7" t="s">
        <v>802</v>
      </c>
      <c r="H129" s="7" t="s">
        <v>1173</v>
      </c>
      <c r="I129" s="7" t="s">
        <v>1174</v>
      </c>
      <c r="J129" s="7" t="s">
        <v>1375</v>
      </c>
      <c r="K129" s="7" t="s">
        <v>1371</v>
      </c>
      <c r="L129" s="7" t="s">
        <v>177</v>
      </c>
      <c r="M129" s="24"/>
      <c r="N129" s="24">
        <v>45</v>
      </c>
      <c r="O129" s="24"/>
      <c r="P129" s="24"/>
      <c r="Q129" t="str">
        <f t="shared" si="1"/>
        <v>var AllemandC0100054E=L.marker([48.5205368,3.7290401],{icon:icon_college,bounceOnAdd: true, bounceOnAddOptions: {duration: 500, height: 100},bounceOnAddCallback: function() {console.log('done')}}).bindPopup('&lt;p align=center&gt; &lt;font size=2&gt; &lt;b&gt;Allemand&lt;/font&gt;  &lt;br&gt;&lt;br&gt;CLG ST JOSEPH (privé)&lt;/b&gt; &lt;br&gt;&lt;i&gt;ROMILLY-SUR-SEINE&lt;/i&gt; &lt;br&gt; &lt;table border align = center bgcolor = #D8D9CA width=100&gt; &lt;tr align=center &gt; &lt;th&gt; LV1 &lt;th&gt;&lt;tr align=center &gt; &lt;th&gt;LV2 &lt;th&gt;45&lt;tr align=center &gt; &lt;th&gt;LV3 &lt;th&gt;&lt;tr align=center &gt; &lt;th&gt; Lvapp &lt;th&gt;');AllemandC0100054E.addTo (AllemandC);</v>
      </c>
    </row>
    <row r="130" spans="1:17" x14ac:dyDescent="0.2">
      <c r="A130" s="7" t="s">
        <v>149</v>
      </c>
      <c r="B130" s="10" t="s">
        <v>590</v>
      </c>
      <c r="C130" s="7" t="s">
        <v>674</v>
      </c>
      <c r="D130" s="7" t="s">
        <v>212</v>
      </c>
      <c r="E130" s="7" t="s">
        <v>23</v>
      </c>
      <c r="F130" s="7" t="s">
        <v>213</v>
      </c>
      <c r="G130" s="7" t="s">
        <v>804</v>
      </c>
      <c r="H130" s="7" t="s">
        <v>1175</v>
      </c>
      <c r="I130" s="7" t="s">
        <v>1176</v>
      </c>
      <c r="J130" s="7" t="s">
        <v>1375</v>
      </c>
      <c r="K130" s="7" t="s">
        <v>1371</v>
      </c>
      <c r="L130" s="7" t="s">
        <v>185</v>
      </c>
      <c r="M130" s="24"/>
      <c r="N130" s="24">
        <v>2</v>
      </c>
      <c r="O130" s="24"/>
      <c r="P130" s="24"/>
      <c r="Q130" t="str">
        <f t="shared" si="1"/>
        <v>var AllemandC0100056G=L.marker([48.2913126,4.0772619],{icon:icon_college,bounceOnAdd: true, bounceOnAddOptions: {duration: 500, height: 100},bounceOnAddCallback: function() {console.log('done')}}).bindPopup('&lt;p align=center&gt; &lt;font size=2&gt; &lt;b&gt;Allemand&lt;/font&gt;  &lt;br&gt;&lt;br&gt;CLG MARGUERITE BOURGEOYS (privé)&lt;/b&gt; &lt;br&gt;&lt;i&gt;TROYES&lt;/i&gt;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&lt;th&gt;');AllemandC0100056G.addTo (AllemandC);</v>
      </c>
    </row>
    <row r="131" spans="1:17" x14ac:dyDescent="0.2">
      <c r="A131" s="7" t="s">
        <v>149</v>
      </c>
      <c r="B131" s="10" t="s">
        <v>590</v>
      </c>
      <c r="C131" s="7" t="s">
        <v>674</v>
      </c>
      <c r="D131" s="7" t="s">
        <v>214</v>
      </c>
      <c r="E131" s="7" t="s">
        <v>23</v>
      </c>
      <c r="F131" s="7" t="s">
        <v>215</v>
      </c>
      <c r="G131" s="7" t="s">
        <v>1382</v>
      </c>
      <c r="H131" s="7" t="s">
        <v>1177</v>
      </c>
      <c r="I131" s="7" t="s">
        <v>1178</v>
      </c>
      <c r="J131" s="7" t="s">
        <v>1375</v>
      </c>
      <c r="K131" s="7" t="s">
        <v>1371</v>
      </c>
      <c r="L131" s="7" t="s">
        <v>185</v>
      </c>
      <c r="M131" s="24"/>
      <c r="N131" s="24">
        <v>12</v>
      </c>
      <c r="O131" s="24"/>
      <c r="P131" s="24"/>
      <c r="Q131" t="str">
        <f t="shared" ref="Q131:Q194" si="2">"var Allemand"&amp;J131&amp;D131&amp;"=L.marker(["&amp;H131&amp;","&amp;I131&amp;"],{icon:"&amp;K131&amp;",bounceOnAdd: true, bounceOnAddOptions: {duration: 500, height: 100},bounceOnAddCallback: function() {console.log('done')}}).bindPopup('&lt;p align=center&gt; &lt;font size=2&gt; &lt;b&gt;Allemand&lt;/font&gt;  &lt;br&gt;&lt;br&gt;"&amp;G131&amp;" "&amp;C131&amp;"&lt;/b&gt; &lt;br&gt;&lt;i&gt;"&amp;L131&amp;"&lt;/i&gt; &lt;br&gt; &lt;table border align = center bgcolor = #D8D9CA width=100&gt; &lt;tr align=center &gt; &lt;th&gt; LV1 &lt;th&gt;"&amp;M131&amp;"&lt;tr align=center &gt; &lt;th&gt;LV2 &lt;th&gt;"&amp;N131&amp;"&lt;tr align=center &gt; &lt;th&gt;LV3 &lt;th&gt;"&amp;O131&amp;"&lt;tr align=center &gt; &lt;th&gt; Lvapp &lt;th&gt;"&amp;P131&amp;"');Allemand"&amp;J131&amp;D131&amp;".addTo (Allemand"&amp;J131&amp;");"</f>
        <v>var AllemandC0100057H=L.marker([48.2981521,4.083469],{icon:icon_college,bounceOnAdd: true, bounceOnAddOptions: {duration: 500, height: 100},bounceOnAddCallback: function() {console.log('done')}}).bindPopup('&lt;p align=center&gt; &lt;font size=2&gt; &lt;b&gt;Allemand&lt;/font&gt;  &lt;br&gt;&lt;br&gt;CLG ST PIERRE EN L\'ISLE (privé)&lt;/b&gt; &lt;br&gt;&lt;i&gt;TROYES&lt;/i&gt; &lt;br&gt; &lt;table border align = center bgcolor = #D8D9CA width=100&gt; &lt;tr align=center &gt; &lt;th&gt; LV1 &lt;th&gt;&lt;tr align=center &gt; &lt;th&gt;LV2 &lt;th&gt;12&lt;tr align=center &gt; &lt;th&gt;LV3 &lt;th&gt;&lt;tr align=center &gt; &lt;th&gt; Lvapp &lt;th&gt;');AllemandC0100057H.addTo (AllemandC);</v>
      </c>
    </row>
    <row r="132" spans="1:17" x14ac:dyDescent="0.2">
      <c r="A132" s="7" t="s">
        <v>149</v>
      </c>
      <c r="B132" s="10" t="s">
        <v>590</v>
      </c>
      <c r="C132" s="7" t="s">
        <v>674</v>
      </c>
      <c r="D132" s="7" t="s">
        <v>216</v>
      </c>
      <c r="E132" s="7" t="s">
        <v>23</v>
      </c>
      <c r="F132" s="7" t="s">
        <v>217</v>
      </c>
      <c r="G132" s="7" t="s">
        <v>805</v>
      </c>
      <c r="H132" s="7" t="s">
        <v>1179</v>
      </c>
      <c r="I132" s="7" t="s">
        <v>1180</v>
      </c>
      <c r="J132" s="7" t="s">
        <v>1375</v>
      </c>
      <c r="K132" s="7" t="s">
        <v>1371</v>
      </c>
      <c r="L132" s="7" t="s">
        <v>185</v>
      </c>
      <c r="M132" s="24"/>
      <c r="N132" s="24">
        <v>38</v>
      </c>
      <c r="O132" s="24"/>
      <c r="P132" s="24"/>
      <c r="Q132" t="str">
        <f t="shared" si="2"/>
        <v>var AllemandC0100058J=L.marker([48.2921276,4.0678559],{icon:icon_college,bounceOnAdd: true, bounceOnAddOptions: {duration: 500, height: 100},bounceOnAddCallback: function() {console.log('done')}}).bindPopup('&lt;p align=center&gt; &lt;font size=2&gt; &lt;b&gt;Allemand&lt;/font&gt;  &lt;br&gt;&lt;br&gt;CLG ST DOMINIQUE SAVIO (privé)&lt;/b&gt; &lt;br&gt;&lt;i&gt;TROYES&lt;/i&gt; &lt;br&gt; &lt;table border align = center bgcolor = #D8D9CA width=100&gt; &lt;tr align=center &gt; &lt;th&gt; LV1 &lt;th&gt;&lt;tr align=center &gt; &lt;th&gt;LV2 &lt;th&gt;38&lt;tr align=center &gt; &lt;th&gt;LV3 &lt;th&gt;&lt;tr align=center &gt; &lt;th&gt; Lvapp &lt;th&gt;');AllemandC0100058J.addTo (AllemandC);</v>
      </c>
    </row>
    <row r="133" spans="1:17" x14ac:dyDescent="0.2">
      <c r="A133" s="7" t="s">
        <v>149</v>
      </c>
      <c r="B133" s="10" t="s">
        <v>590</v>
      </c>
      <c r="C133" s="7" t="s">
        <v>674</v>
      </c>
      <c r="D133" s="7" t="s">
        <v>255</v>
      </c>
      <c r="E133" s="7" t="s">
        <v>23</v>
      </c>
      <c r="F133" s="7" t="s">
        <v>201</v>
      </c>
      <c r="G133" s="7" t="s">
        <v>807</v>
      </c>
      <c r="H133" s="7" t="s">
        <v>1181</v>
      </c>
      <c r="I133" s="7" t="s">
        <v>1182</v>
      </c>
      <c r="J133" s="7" t="s">
        <v>1375</v>
      </c>
      <c r="K133" s="7" t="s">
        <v>1371</v>
      </c>
      <c r="L133" s="7" t="s">
        <v>185</v>
      </c>
      <c r="M133" s="24">
        <v>22</v>
      </c>
      <c r="N133" s="24">
        <v>48</v>
      </c>
      <c r="O133" s="24"/>
      <c r="P133" s="24"/>
      <c r="Q133" t="str">
        <f t="shared" si="2"/>
        <v>var AllemandC0100961R=L.marker([48.295504,4.0742785],{icon:icon_college,bounceOnAdd: true, bounceOnAddOptions: {duration: 500, height: 100},bounceOnAddCallback: function() {console.log('done')}}).bindPopup('&lt;p align=center&gt; &lt;font size=2&gt; &lt;b&gt;Allemand&lt;/font&gt;  &lt;br&gt;&lt;br&gt;CLG ST FRANCOIS DE SALES (privé)&lt;/b&gt; &lt;br&gt;&lt;i&gt;TROYES&lt;/i&gt; &lt;br&gt; &lt;table border align = center bgcolor = #D8D9CA width=100&gt; &lt;tr align=center &gt; &lt;th&gt; LV1 &lt;th&gt;22&lt;tr align=center &gt; &lt;th&gt;LV2 &lt;th&gt;48&lt;tr align=center &gt; &lt;th&gt;LV3 &lt;th&gt;&lt;tr align=center &gt; &lt;th&gt; Lvapp &lt;th&gt;');AllemandC0100961R.addTo (AllemandC);</v>
      </c>
    </row>
    <row r="134" spans="1:17" x14ac:dyDescent="0.2">
      <c r="A134" s="7" t="s">
        <v>149</v>
      </c>
      <c r="B134" s="10" t="s">
        <v>590</v>
      </c>
      <c r="C134" s="7" t="s">
        <v>674</v>
      </c>
      <c r="D134" s="7" t="s">
        <v>256</v>
      </c>
      <c r="E134" s="7" t="s">
        <v>23</v>
      </c>
      <c r="F134" s="7" t="s">
        <v>203</v>
      </c>
      <c r="G134" s="7" t="s">
        <v>808</v>
      </c>
      <c r="H134" s="7" t="s">
        <v>1183</v>
      </c>
      <c r="I134" s="7" t="s">
        <v>1184</v>
      </c>
      <c r="J134" s="7" t="s">
        <v>1375</v>
      </c>
      <c r="K134" s="7" t="s">
        <v>1371</v>
      </c>
      <c r="L134" s="7" t="s">
        <v>185</v>
      </c>
      <c r="M134" s="24">
        <v>28</v>
      </c>
      <c r="N134" s="24">
        <v>43</v>
      </c>
      <c r="O134" s="24"/>
      <c r="P134" s="24"/>
      <c r="Q134" t="str">
        <f t="shared" si="2"/>
        <v>var AllemandC0100962S=L.marker([48.2966173,4.0705846],{icon:icon_college,bounceOnAdd: true, bounceOnAddOptions: {duration: 500, height: 100},bounceOnAddCallback: function() {console.log('done')}}).bindPopup('&lt;p align=center&gt; &lt;font size=2&gt; &lt;b&gt;Allemand&lt;/font&gt;  &lt;br&gt;&lt;br&gt;CLG ST BERNARD (privé)&lt;/b&gt; &lt;br&gt;&lt;i&gt;TROYES&lt;/i&gt; &lt;br&gt; &lt;table border align = center bgcolor = #D8D9CA width=100&gt; &lt;tr align=center &gt; &lt;th&gt; LV1 &lt;th&gt;28&lt;tr align=center &gt; &lt;th&gt;LV2 &lt;th&gt;43&lt;tr align=center &gt; &lt;th&gt;LV3 &lt;th&gt;&lt;tr align=center &gt; &lt;th&gt; Lvapp &lt;th&gt;');AllemandC0100962S.addTo (AllemandC);</v>
      </c>
    </row>
    <row r="135" spans="1:17" x14ac:dyDescent="0.2">
      <c r="A135" s="7" t="s">
        <v>356</v>
      </c>
      <c r="B135" s="10" t="s">
        <v>592</v>
      </c>
      <c r="C135" s="7" t="s">
        <v>674</v>
      </c>
      <c r="D135" s="7" t="s">
        <v>444</v>
      </c>
      <c r="E135" s="7" t="s">
        <v>23</v>
      </c>
      <c r="F135" s="7" t="s">
        <v>445</v>
      </c>
      <c r="G135" s="7" t="s">
        <v>809</v>
      </c>
      <c r="H135" s="7" t="s">
        <v>1185</v>
      </c>
      <c r="I135" s="7" t="s">
        <v>1186</v>
      </c>
      <c r="J135" s="7" t="s">
        <v>1375</v>
      </c>
      <c r="K135" s="7" t="s">
        <v>1371</v>
      </c>
      <c r="L135" s="7" t="s">
        <v>365</v>
      </c>
      <c r="M135" s="24">
        <v>46</v>
      </c>
      <c r="N135" s="24">
        <v>133</v>
      </c>
      <c r="O135" s="24"/>
      <c r="P135" s="24"/>
      <c r="Q135" t="str">
        <f t="shared" si="2"/>
        <v>var AllemandC0511129A=L.marker([48.9580438,4.3690074],{icon:icon_college,bounceOnAdd: true, bounceOnAddOptions: {duration: 500, height: 100},bounceOnAddCallback: function() {console.log('done')}}).bindPopup('&lt;p align=center&gt; &lt;font size=2&gt; &lt;b&gt;Allemand&lt;/font&gt;  &lt;br&gt;&lt;br&gt;CLG NOTRE-DAME PERRIER (privé)&lt;/b&gt; &lt;br&gt;&lt;i&gt;CHALONS-EN-CHAMPAGNE&lt;/i&gt; &lt;br&gt; &lt;table border align = center bgcolor = #D8D9CA width=100&gt; &lt;tr align=center &gt; &lt;th&gt; LV1 &lt;th&gt;46&lt;tr align=center &gt; &lt;th&gt;LV2 &lt;th&gt;133&lt;tr align=center &gt; &lt;th&gt;LV3 &lt;th&gt;&lt;tr align=center &gt; &lt;th&gt; Lvapp &lt;th&gt;');AllemandC0511129A.addTo (AllemandC);</v>
      </c>
    </row>
    <row r="136" spans="1:17" x14ac:dyDescent="0.2">
      <c r="A136" s="7" t="s">
        <v>356</v>
      </c>
      <c r="B136" s="10" t="s">
        <v>372</v>
      </c>
      <c r="C136" s="7" t="s">
        <v>674</v>
      </c>
      <c r="D136" s="7" t="s">
        <v>448</v>
      </c>
      <c r="E136" s="7" t="s">
        <v>23</v>
      </c>
      <c r="F136" s="7" t="s">
        <v>594</v>
      </c>
      <c r="G136" s="7" t="s">
        <v>810</v>
      </c>
      <c r="H136" s="7" t="s">
        <v>1187</v>
      </c>
      <c r="I136" s="7" t="s">
        <v>1188</v>
      </c>
      <c r="J136" s="7" t="s">
        <v>1375</v>
      </c>
      <c r="K136" s="7" t="s">
        <v>1371</v>
      </c>
      <c r="L136" s="7" t="s">
        <v>449</v>
      </c>
      <c r="M136" s="24"/>
      <c r="N136" s="24">
        <v>2</v>
      </c>
      <c r="O136" s="24"/>
      <c r="P136" s="24"/>
      <c r="Q136" t="str">
        <f t="shared" si="2"/>
        <v>var AllemandC0511133E=L.marker([49.0992631,3.7572182],{icon:icon_college,bounceOnAdd: true, bounceOnAddOptions: {duration: 500, height: 100},bounceOnAddCallback: function() {console.log('done')}}).bindPopup('&lt;p align=center&gt; &lt;font size=2&gt; &lt;b&gt;Allemand&lt;/font&gt;  &lt;br&gt;&lt;br&gt;CLG DON BOSCO (privé)&lt;/b&gt; &lt;br&gt;&lt;i&gt;CHATILLON-SUR-MARNE&lt;/i&gt;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&lt;th&gt;');AllemandC0511133E.addTo (AllemandC);</v>
      </c>
    </row>
    <row r="137" spans="1:17" x14ac:dyDescent="0.2">
      <c r="A137" s="7" t="s">
        <v>356</v>
      </c>
      <c r="B137" s="10" t="s">
        <v>394</v>
      </c>
      <c r="C137" s="7" t="s">
        <v>674</v>
      </c>
      <c r="D137" s="7" t="s">
        <v>452</v>
      </c>
      <c r="E137" s="7" t="s">
        <v>23</v>
      </c>
      <c r="F137" s="7" t="s">
        <v>453</v>
      </c>
      <c r="G137" s="7" t="s">
        <v>811</v>
      </c>
      <c r="H137" s="7" t="s">
        <v>1189</v>
      </c>
      <c r="I137" s="7" t="s">
        <v>1190</v>
      </c>
      <c r="J137" s="7" t="s">
        <v>1375</v>
      </c>
      <c r="K137" s="7" t="s">
        <v>1371</v>
      </c>
      <c r="L137" s="7" t="s">
        <v>394</v>
      </c>
      <c r="M137" s="24">
        <v>113</v>
      </c>
      <c r="N137" s="24">
        <v>46</v>
      </c>
      <c r="O137" s="24"/>
      <c r="P137" s="24"/>
      <c r="Q137" t="str">
        <f t="shared" si="2"/>
        <v>var AllemandC0511138K=L.marker([49.2520393,4.0378497],{icon:icon_college,bounceOnAdd: true, bounceOnAddOptions: {duration: 500, height: 100},bounceOnAddCallback: function() {console.log('done')}}).bindPopup('&lt;p align=center&gt; &lt;font size=2&gt; &lt;b&gt;Allemand&lt;/font&gt;  &lt;br&gt;&lt;br&gt;CLG NOTRE-DAME (privé)&lt;/b&gt; &lt;br&gt;&lt;i&gt;REIMS&lt;/i&gt; &lt;br&gt; &lt;table border align = center bgcolor = #D8D9CA width=100&gt; &lt;tr align=center &gt; &lt;th&gt; LV1 &lt;th&gt;113&lt;tr align=center &gt; &lt;th&gt;LV2 &lt;th&gt;46&lt;tr align=center &gt; &lt;th&gt;LV3 &lt;th&gt;&lt;tr align=center &gt; &lt;th&gt; Lvapp &lt;th&gt;');AllemandC0511138K.addTo (AllemandC);</v>
      </c>
    </row>
    <row r="138" spans="1:17" x14ac:dyDescent="0.2">
      <c r="A138" s="7" t="s">
        <v>356</v>
      </c>
      <c r="B138" s="10" t="s">
        <v>394</v>
      </c>
      <c r="C138" s="7" t="s">
        <v>674</v>
      </c>
      <c r="D138" s="7" t="s">
        <v>454</v>
      </c>
      <c r="E138" s="7" t="s">
        <v>23</v>
      </c>
      <c r="F138" s="7" t="s">
        <v>455</v>
      </c>
      <c r="G138" s="7" t="s">
        <v>1383</v>
      </c>
      <c r="H138" s="7" t="s">
        <v>1191</v>
      </c>
      <c r="I138" s="7" t="s">
        <v>1192</v>
      </c>
      <c r="J138" s="7" t="s">
        <v>1375</v>
      </c>
      <c r="K138" s="7" t="s">
        <v>1371</v>
      </c>
      <c r="L138" s="7" t="s">
        <v>394</v>
      </c>
      <c r="M138" s="24"/>
      <c r="N138" s="24">
        <v>73</v>
      </c>
      <c r="O138" s="24"/>
      <c r="P138" s="24"/>
      <c r="Q138" t="str">
        <f t="shared" si="2"/>
        <v>var AllemandC0511139L=L.marker([49.2670457,4.0259227],{icon:icon_college,bounceOnAdd: true, bounceOnAddOptions: {duration: 500, height: 100},bounceOnAddCallback: function() {console.log('done')}}).bindPopup('&lt;p align=center&gt; &lt;font size=2&gt; &lt;b&gt;Allemand&lt;/font&gt;  &lt;br&gt;&lt;br&gt;CLG JEANNE D\'ARC - LA SALLE (privé)&lt;/b&gt; &lt;br&gt;&lt;i&gt;REIMS&lt;/i&gt; &lt;br&gt; &lt;table border align = center bgcolor = #D8D9CA width=100&gt; &lt;tr align=center &gt; &lt;th&gt; LV1 &lt;th&gt;&lt;tr align=center &gt; &lt;th&gt;LV2 &lt;th&gt;73&lt;tr align=center &gt; &lt;th&gt;LV3 &lt;th&gt;&lt;tr align=center &gt; &lt;th&gt; Lvapp &lt;th&gt;');AllemandC0511139L.addTo (AllemandC);</v>
      </c>
    </row>
    <row r="139" spans="1:17" x14ac:dyDescent="0.2">
      <c r="A139" s="7" t="s">
        <v>356</v>
      </c>
      <c r="B139" s="10" t="s">
        <v>592</v>
      </c>
      <c r="C139" s="7" t="s">
        <v>674</v>
      </c>
      <c r="D139" s="7" t="s">
        <v>458</v>
      </c>
      <c r="E139" s="7" t="s">
        <v>23</v>
      </c>
      <c r="F139" s="7" t="s">
        <v>459</v>
      </c>
      <c r="G139" s="7" t="s">
        <v>812</v>
      </c>
      <c r="H139" s="7" t="s">
        <v>1193</v>
      </c>
      <c r="I139" s="7" t="s">
        <v>1194</v>
      </c>
      <c r="J139" s="7" t="s">
        <v>1375</v>
      </c>
      <c r="K139" s="7" t="s">
        <v>1371</v>
      </c>
      <c r="L139" s="7" t="s">
        <v>432</v>
      </c>
      <c r="M139" s="24">
        <v>26</v>
      </c>
      <c r="N139" s="24">
        <v>56</v>
      </c>
      <c r="O139" s="24"/>
      <c r="P139" s="24"/>
      <c r="Q139" t="str">
        <f t="shared" si="2"/>
        <v>var AllemandC0511144S=L.marker([48.7265846,4.5869345],{icon:icon_college,bounceOnAdd: true, bounceOnAddOptions: {duration: 500, height: 100},bounceOnAddCallback: function() {console.log('done')}}).bindPopup('&lt;p align=center&gt; &lt;font size=2&gt; &lt;b&gt;Allemand&lt;/font&gt;  &lt;br&gt;&lt;br&gt;CLG ST JEAN BAPTISTE DE LA SALLE (privé)&lt;/b&gt; &lt;br&gt;&lt;i&gt;VITRY-LE-FRANCOIS&lt;/i&gt; &lt;br&gt; &lt;table border align = center bgcolor = #D8D9CA width=100&gt; &lt;tr align=center &gt; &lt;th&gt; LV1 &lt;th&gt;26&lt;tr align=center &gt; &lt;th&gt;LV2 &lt;th&gt;56&lt;tr align=center &gt; &lt;th&gt;LV3 &lt;th&gt;&lt;tr align=center &gt; &lt;th&gt; Lvapp &lt;th&gt;');AllemandC0511144S.addTo (AllemandC);</v>
      </c>
    </row>
    <row r="140" spans="1:17" x14ac:dyDescent="0.2">
      <c r="A140" s="7" t="s">
        <v>356</v>
      </c>
      <c r="B140" s="10" t="s">
        <v>372</v>
      </c>
      <c r="C140" s="7" t="s">
        <v>674</v>
      </c>
      <c r="D140" s="7" t="s">
        <v>469</v>
      </c>
      <c r="E140" s="7" t="s">
        <v>23</v>
      </c>
      <c r="F140" s="7" t="s">
        <v>451</v>
      </c>
      <c r="G140" s="7" t="s">
        <v>813</v>
      </c>
      <c r="H140" s="7" t="s">
        <v>1195</v>
      </c>
      <c r="I140" s="7" t="s">
        <v>1196</v>
      </c>
      <c r="J140" s="7" t="s">
        <v>1375</v>
      </c>
      <c r="K140" s="7" t="s">
        <v>1371</v>
      </c>
      <c r="L140" s="7" t="s">
        <v>372</v>
      </c>
      <c r="M140" s="24"/>
      <c r="N140" s="24">
        <v>84</v>
      </c>
      <c r="O140" s="24"/>
      <c r="P140" s="24"/>
      <c r="Q140" t="str">
        <f t="shared" si="2"/>
        <v>var AllemandC0511173Y=L.marker([49.0415102,3.9574248],{icon:icon_college,bounceOnAdd: true, bounceOnAddOptions: {duration: 500, height: 100},bounceOnAddCallback: function() {console.log('done')}}).bindPopup('&lt;p align=center&gt; &lt;font size=2&gt; &lt;b&gt;Allemand&lt;/font&gt;  &lt;br&gt;&lt;br&gt;CLG NOTRE-DAME ST VICTOR (privé)&lt;/b&gt; &lt;br&gt;&lt;i&gt;EPERNAY&lt;/i&gt; &lt;br&gt; &lt;table border align = center bgcolor = #D8D9CA width=100&gt; &lt;tr align=center &gt; &lt;th&gt; LV1 &lt;th&gt;&lt;tr align=center &gt; &lt;th&gt;LV2 &lt;th&gt;84&lt;tr align=center &gt; &lt;th&gt;LV3 &lt;th&gt;&lt;tr align=center &gt; &lt;th&gt; Lvapp &lt;th&gt;');AllemandC0511173Y.addTo (AllemandC);</v>
      </c>
    </row>
    <row r="141" spans="1:17" x14ac:dyDescent="0.2">
      <c r="A141" s="7" t="s">
        <v>356</v>
      </c>
      <c r="B141" s="10" t="s">
        <v>394</v>
      </c>
      <c r="C141" s="7" t="s">
        <v>674</v>
      </c>
      <c r="D141" s="7" t="s">
        <v>470</v>
      </c>
      <c r="E141" s="7" t="s">
        <v>23</v>
      </c>
      <c r="F141" s="7" t="s">
        <v>471</v>
      </c>
      <c r="G141" s="7" t="s">
        <v>814</v>
      </c>
      <c r="H141" s="7" t="s">
        <v>1197</v>
      </c>
      <c r="I141" s="7" t="s">
        <v>1198</v>
      </c>
      <c r="J141" s="7" t="s">
        <v>1375</v>
      </c>
      <c r="K141" s="7" t="s">
        <v>1371</v>
      </c>
      <c r="L141" s="7" t="s">
        <v>472</v>
      </c>
      <c r="M141" s="24"/>
      <c r="N141" s="24">
        <v>68</v>
      </c>
      <c r="O141" s="24"/>
      <c r="P141" s="24"/>
      <c r="Q141" t="str">
        <f t="shared" si="2"/>
        <v>var AllemandC0511176B=L.marker([49.3071094,3.6774848],{icon:icon_college,bounceOnAdd: true, bounceOnAddOptions: {duration: 500, height: 100},bounceOnAddCallback: function() {console.log('done')}}).bindPopup('&lt;p align=center&gt; &lt;font size=2&gt; &lt;b&gt;Allemand&lt;/font&gt;  &lt;br&gt;&lt;br&gt;CLG STE MACRE (privé)&lt;/b&gt; &lt;br&gt;&lt;i&gt;FISMES&lt;/i&gt; &lt;br&gt; &lt;table border align = center bgcolor = #D8D9CA width=100&gt; &lt;tr align=center &gt; &lt;th&gt; LV1 &lt;th&gt;&lt;tr align=center &gt; &lt;th&gt;LV2 &lt;th&gt;68&lt;tr align=center &gt; &lt;th&gt;LV3 &lt;th&gt;&lt;tr align=center &gt; &lt;th&gt; Lvapp &lt;th&gt;');AllemandC0511176B.addTo (AllemandC);</v>
      </c>
    </row>
    <row r="142" spans="1:17" x14ac:dyDescent="0.2">
      <c r="A142" s="7" t="s">
        <v>356</v>
      </c>
      <c r="B142" s="10" t="s">
        <v>372</v>
      </c>
      <c r="C142" s="7" t="s">
        <v>674</v>
      </c>
      <c r="D142" s="7" t="s">
        <v>473</v>
      </c>
      <c r="E142" s="7" t="s">
        <v>23</v>
      </c>
      <c r="F142" s="7" t="s">
        <v>474</v>
      </c>
      <c r="G142" s="7" t="s">
        <v>1384</v>
      </c>
      <c r="H142" s="7" t="s">
        <v>1199</v>
      </c>
      <c r="I142" s="7" t="s">
        <v>1200</v>
      </c>
      <c r="J142" s="7" t="s">
        <v>1375</v>
      </c>
      <c r="K142" s="7" t="s">
        <v>1371</v>
      </c>
      <c r="L142" s="7" t="s">
        <v>380</v>
      </c>
      <c r="M142" s="24"/>
      <c r="N142" s="24">
        <v>31</v>
      </c>
      <c r="O142" s="24"/>
      <c r="P142" s="24"/>
      <c r="Q142" t="str">
        <f t="shared" si="2"/>
        <v>var AllemandC0511177C=L.marker([48.8692889,3.5346075],{icon:icon_college,bounceOnAdd: true, bounceOnAddOptions: {duration: 500, height: 100},bounceOnAddCallback: function() {console.log('done')}}).bindPopup('&lt;p align=center&gt; &lt;font size=2&gt; &lt;b&gt;Allemand&lt;/font&gt;  &lt;br&gt;&lt;br&gt;CLG SAINTE JEANNE D\'ARC (privé)&lt;/b&gt; &lt;br&gt;&lt;i&gt;MONTMIRAIL&lt;/i&gt; &lt;br&gt; &lt;table border align = center bgcolor = #D8D9CA width=100&gt; &lt;tr align=center &gt; &lt;th&gt; LV1 &lt;th&gt;&lt;tr align=center &gt; &lt;th&gt;LV2 &lt;th&gt;31&lt;tr align=center &gt; &lt;th&gt;LV3 &lt;th&gt;&lt;tr align=center &gt; &lt;th&gt; Lvapp &lt;th&gt;');AllemandC0511177C.addTo (AllemandC);</v>
      </c>
    </row>
    <row r="143" spans="1:17" x14ac:dyDescent="0.2">
      <c r="A143" s="7" t="s">
        <v>356</v>
      </c>
      <c r="B143" s="10" t="s">
        <v>394</v>
      </c>
      <c r="C143" s="7" t="s">
        <v>674</v>
      </c>
      <c r="D143" s="7" t="s">
        <v>475</v>
      </c>
      <c r="E143" s="7" t="s">
        <v>23</v>
      </c>
      <c r="F143" s="7" t="s">
        <v>476</v>
      </c>
      <c r="G143" s="7" t="s">
        <v>815</v>
      </c>
      <c r="H143" s="7" t="s">
        <v>1201</v>
      </c>
      <c r="I143" s="7" t="s">
        <v>1202</v>
      </c>
      <c r="J143" s="7" t="s">
        <v>1375</v>
      </c>
      <c r="K143" s="7" t="s">
        <v>1371</v>
      </c>
      <c r="L143" s="7" t="s">
        <v>394</v>
      </c>
      <c r="M143" s="24">
        <v>18</v>
      </c>
      <c r="N143" s="24">
        <v>172</v>
      </c>
      <c r="O143" s="24"/>
      <c r="P143" s="24"/>
      <c r="Q143" t="str">
        <f t="shared" si="2"/>
        <v>var AllemandC0511178D=L.marker([49.2608478,4.0456024],{icon:icon_college,bounceOnAdd: true, bounceOnAddOptions: {duration: 500, height: 100},bounceOnAddCallback: function() {console.log('done')}}).bindPopup('&lt;p align=center&gt; &lt;font size=2&gt; &lt;b&gt;Allemand&lt;/font&gt;  &lt;br&gt;&lt;br&gt;CLG SAINT ANDRE (privé)&lt;/b&gt; &lt;br&gt;&lt;i&gt;REIMS&lt;/i&gt; &lt;br&gt; &lt;table border align = center bgcolor = #D8D9CA width=100&gt; &lt;tr align=center &gt; &lt;th&gt; LV1 &lt;th&gt;18&lt;tr align=center &gt; &lt;th&gt;LV2 &lt;th&gt;172&lt;tr align=center &gt; &lt;th&gt;LV3 &lt;th&gt;&lt;tr align=center &gt; &lt;th&gt; Lvapp &lt;th&gt;');AllemandC0511178D.addTo (AllemandC);</v>
      </c>
    </row>
    <row r="144" spans="1:17" x14ac:dyDescent="0.2">
      <c r="A144" s="7" t="s">
        <v>356</v>
      </c>
      <c r="B144" s="10" t="s">
        <v>394</v>
      </c>
      <c r="C144" s="7" t="s">
        <v>674</v>
      </c>
      <c r="D144" s="7" t="s">
        <v>479</v>
      </c>
      <c r="E144" s="7" t="s">
        <v>23</v>
      </c>
      <c r="F144" s="7" t="s">
        <v>461</v>
      </c>
      <c r="G144" s="7" t="s">
        <v>816</v>
      </c>
      <c r="H144" s="7" t="s">
        <v>1203</v>
      </c>
      <c r="I144" s="7" t="s">
        <v>1204</v>
      </c>
      <c r="J144" s="7" t="s">
        <v>1375</v>
      </c>
      <c r="K144" s="7" t="s">
        <v>1371</v>
      </c>
      <c r="L144" s="7" t="s">
        <v>394</v>
      </c>
      <c r="M144" s="24">
        <v>32</v>
      </c>
      <c r="N144" s="24">
        <v>82</v>
      </c>
      <c r="O144" s="24"/>
      <c r="P144" s="24"/>
      <c r="Q144" t="str">
        <f t="shared" si="2"/>
        <v>var AllemandC0511180F=L.marker([49.2459803,4.0136616],{icon:icon_college,bounceOnAdd: true, bounceOnAddOptions: {duration: 500, height: 100},bounceOnAddCallback: function() {console.log('done')}}).bindPopup('&lt;p align=center&gt; &lt;font size=2&gt; &lt;b&gt;Allemand&lt;/font&gt;  &lt;br&gt;&lt;br&gt;CLG ST MICHEL (privé)&lt;/b&gt; &lt;br&gt;&lt;i&gt;REIMS&lt;/i&gt; &lt;br&gt; &lt;table border align = center bgcolor = #D8D9CA width=100&gt; &lt;tr align=center &gt; &lt;th&gt; LV1 &lt;th&gt;32&lt;tr align=center &gt; &lt;th&gt;LV2 &lt;th&gt;82&lt;tr align=center &gt; &lt;th&gt;LV3 &lt;th&gt;&lt;tr align=center &gt; &lt;th&gt; Lvapp &lt;th&gt;');AllemandC0511180F.addTo (AllemandC);</v>
      </c>
    </row>
    <row r="145" spans="1:17" x14ac:dyDescent="0.2">
      <c r="A145" s="7" t="s">
        <v>356</v>
      </c>
      <c r="B145" s="10" t="s">
        <v>592</v>
      </c>
      <c r="C145" s="7" t="s">
        <v>674</v>
      </c>
      <c r="D145" s="7" t="s">
        <v>529</v>
      </c>
      <c r="E145" s="7" t="s">
        <v>23</v>
      </c>
      <c r="F145" s="7" t="s">
        <v>530</v>
      </c>
      <c r="G145" s="7" t="s">
        <v>817</v>
      </c>
      <c r="H145" s="7" t="s">
        <v>1205</v>
      </c>
      <c r="I145" s="7" t="s">
        <v>1206</v>
      </c>
      <c r="J145" s="7" t="s">
        <v>1375</v>
      </c>
      <c r="K145" s="7" t="s">
        <v>1371</v>
      </c>
      <c r="L145" s="7" t="s">
        <v>365</v>
      </c>
      <c r="M145" s="24">
        <v>111</v>
      </c>
      <c r="N145" s="24">
        <v>27</v>
      </c>
      <c r="O145" s="24"/>
      <c r="P145" s="24"/>
      <c r="Q145" t="str">
        <f t="shared" si="2"/>
        <v>var AllemandC0511711H=L.marker([48.9549297,4.3563094],{icon:icon_college,bounceOnAdd: true, bounceOnAddOptions: {duration: 500, height: 100},bounceOnAddCallback: function() {console.log('done')}}).bindPopup('&lt;p align=center&gt; &lt;font size=2&gt; &lt;b&gt;Allemand&lt;/font&gt;  &lt;br&gt;&lt;br&gt;CLG ST ETIENNE (privé)&lt;/b&gt; &lt;br&gt;&lt;i&gt;CHALONS-EN-CHAMPAGNE&lt;/i&gt; &lt;br&gt; &lt;table border align = center bgcolor = #D8D9CA width=100&gt; &lt;tr align=center &gt; &lt;th&gt; LV1 &lt;th&gt;111&lt;tr align=center &gt; &lt;th&gt;LV2 &lt;th&gt;27&lt;tr align=center &gt; &lt;th&gt;LV3 &lt;th&gt;&lt;tr align=center &gt; &lt;th&gt; Lvapp &lt;th&gt;');AllemandC0511711H.addTo (AllemandC);</v>
      </c>
    </row>
    <row r="146" spans="1:17" x14ac:dyDescent="0.2">
      <c r="A146" s="7" t="s">
        <v>356</v>
      </c>
      <c r="B146" s="10" t="s">
        <v>394</v>
      </c>
      <c r="C146" s="7" t="s">
        <v>674</v>
      </c>
      <c r="D146" s="7" t="s">
        <v>531</v>
      </c>
      <c r="E146" s="7" t="s">
        <v>23</v>
      </c>
      <c r="F146" s="7" t="s">
        <v>208</v>
      </c>
      <c r="G146" s="7" t="s">
        <v>802</v>
      </c>
      <c r="H146" s="7" t="s">
        <v>1207</v>
      </c>
      <c r="I146" s="7" t="s">
        <v>1208</v>
      </c>
      <c r="J146" s="7" t="s">
        <v>1375</v>
      </c>
      <c r="K146" s="7" t="s">
        <v>1371</v>
      </c>
      <c r="L146" s="7" t="s">
        <v>394</v>
      </c>
      <c r="M146" s="24"/>
      <c r="N146" s="24">
        <v>101</v>
      </c>
      <c r="O146" s="24"/>
      <c r="P146" s="24"/>
      <c r="Q146" t="str">
        <f t="shared" si="2"/>
        <v>var AllemandC0511799D=L.marker([49.2477831,4.0346098],{icon:icon_college,bounceOnAdd: true, bounceOnAddOptions: {duration: 500, height: 100},bounceOnAddCallback: function() {console.log('done')}}).bindPopup('&lt;p align=center&gt; &lt;font size=2&gt; &lt;b&gt;Allemand&lt;/font&gt;  &lt;br&gt;&lt;br&gt;CLG ST JOSEPH (privé)&lt;/b&gt; &lt;br&gt;&lt;i&gt;REIMS&lt;/i&gt; &lt;br&gt; &lt;table border align = center bgcolor = #D8D9CA width=100&gt; &lt;tr align=center &gt; &lt;th&gt; LV1 &lt;th&gt;&lt;tr align=center &gt; &lt;th&gt;LV2 &lt;th&gt;101&lt;tr align=center &gt; &lt;th&gt;LV3 &lt;th&gt;&lt;tr align=center &gt; &lt;th&gt; Lvapp &lt;th&gt;');AllemandC0511799D.addTo (AllemandC);</v>
      </c>
    </row>
    <row r="147" spans="1:17" x14ac:dyDescent="0.2">
      <c r="A147" s="7" t="s">
        <v>356</v>
      </c>
      <c r="B147" s="10" t="s">
        <v>394</v>
      </c>
      <c r="C147" s="7" t="s">
        <v>674</v>
      </c>
      <c r="D147" s="7" t="s">
        <v>532</v>
      </c>
      <c r="E147" s="7" t="s">
        <v>23</v>
      </c>
      <c r="F147" s="7" t="s">
        <v>352</v>
      </c>
      <c r="G147" s="7" t="s">
        <v>818</v>
      </c>
      <c r="H147" s="7" t="s">
        <v>1209</v>
      </c>
      <c r="I147" s="7" t="s">
        <v>1210</v>
      </c>
      <c r="J147" s="7" t="s">
        <v>1375</v>
      </c>
      <c r="K147" s="7" t="s">
        <v>1371</v>
      </c>
      <c r="L147" s="7" t="s">
        <v>394</v>
      </c>
      <c r="M147" s="24">
        <v>68</v>
      </c>
      <c r="N147" s="24">
        <v>158</v>
      </c>
      <c r="O147" s="24"/>
      <c r="P147" s="24"/>
      <c r="Q147" t="str">
        <f t="shared" si="2"/>
        <v>var AllemandC0511801F=L.marker([49.2397886,4.0258816],{icon:icon_college,bounceOnAdd: true, bounceOnAddOptions: {duration: 500, height: 100},bounceOnAddCallback: function() {console.log('done')}}).bindPopup('&lt;p align=center&gt; &lt;font size=2&gt; &lt;b&gt;Allemand&lt;/font&gt;  &lt;br&gt;&lt;br&gt;CLG SACRE-COEUR (privé)&lt;/b&gt; &lt;br&gt;&lt;i&gt;REIMS&lt;/i&gt; &lt;br&gt; &lt;table border align = center bgcolor = #D8D9CA width=100&gt; &lt;tr align=center &gt; &lt;th&gt; LV1 &lt;th&gt;68&lt;tr align=center &gt; &lt;th&gt;LV2 &lt;th&gt;158&lt;tr align=center &gt; &lt;th&gt;LV3 &lt;th&gt;&lt;tr align=center &gt; &lt;th&gt; Lvapp &lt;th&gt;');AllemandC0511801F.addTo (AllemandC);</v>
      </c>
    </row>
    <row r="148" spans="1:17" x14ac:dyDescent="0.2">
      <c r="A148" s="7" t="s">
        <v>609</v>
      </c>
      <c r="B148" s="10" t="s">
        <v>578</v>
      </c>
      <c r="C148" s="7" t="s">
        <v>674</v>
      </c>
      <c r="D148" s="7" t="s">
        <v>350</v>
      </c>
      <c r="E148" s="7" t="s">
        <v>23</v>
      </c>
      <c r="F148" s="7" t="s">
        <v>323</v>
      </c>
      <c r="G148" s="7" t="s">
        <v>819</v>
      </c>
      <c r="H148" s="7" t="s">
        <v>1211</v>
      </c>
      <c r="I148" s="7" t="s">
        <v>1212</v>
      </c>
      <c r="J148" s="7" t="s">
        <v>1375</v>
      </c>
      <c r="K148" s="7" t="s">
        <v>1371</v>
      </c>
      <c r="L148" s="7" t="s">
        <v>273</v>
      </c>
      <c r="M148" s="24"/>
      <c r="N148" s="24">
        <v>26</v>
      </c>
      <c r="O148" s="24"/>
      <c r="P148" s="24"/>
      <c r="Q148" t="str">
        <f t="shared" si="2"/>
        <v>var AllemandC0520966T=L.marker([48.0780486,5.146869],{icon:icon_college,bounceOnAdd: true, bounceOnAddOptions: {duration: 500, height: 100},bounceOnAddCallback: function() {console.log('done')}}).bindPopup('&lt;p align=center&gt; &lt;font size=2&gt; &lt;b&gt;Allemand&lt;/font&gt;  &lt;br&gt;&lt;br&gt;CLG OUDINOT (privé)&lt;/b&gt; &lt;br&gt;&lt;i&gt;CHAUMONT&lt;/i&gt; &lt;br&gt; &lt;table border align = center bgcolor = #D8D9CA width=100&gt; &lt;tr align=center &gt; &lt;th&gt; LV1 &lt;th&gt;&lt;tr align=center &gt; &lt;th&gt;LV2 &lt;th&gt;26&lt;tr align=center &gt; &lt;th&gt;LV3 &lt;th&gt;&lt;tr align=center &gt; &lt;th&gt; Lvapp &lt;th&gt;');AllemandC0520966T.addTo (AllemandC);</v>
      </c>
    </row>
    <row r="149" spans="1:17" x14ac:dyDescent="0.2">
      <c r="A149" s="7" t="s">
        <v>609</v>
      </c>
      <c r="B149" s="10" t="s">
        <v>578</v>
      </c>
      <c r="C149" s="7" t="s">
        <v>674</v>
      </c>
      <c r="D149" s="7" t="s">
        <v>351</v>
      </c>
      <c r="E149" s="7" t="s">
        <v>23</v>
      </c>
      <c r="F149" s="7" t="s">
        <v>352</v>
      </c>
      <c r="G149" s="7" t="s">
        <v>818</v>
      </c>
      <c r="H149" s="7" t="s">
        <v>1213</v>
      </c>
      <c r="I149" s="7" t="s">
        <v>1214</v>
      </c>
      <c r="J149" s="7" t="s">
        <v>1375</v>
      </c>
      <c r="K149" s="7" t="s">
        <v>1371</v>
      </c>
      <c r="L149" s="7" t="s">
        <v>289</v>
      </c>
      <c r="M149" s="24"/>
      <c r="N149" s="24">
        <v>16</v>
      </c>
      <c r="O149" s="24"/>
      <c r="P149" s="24"/>
      <c r="Q149" t="str">
        <f t="shared" si="2"/>
        <v>var AllemandC0520967U=L.marker([47.8644543,5.3357281],{icon:icon_college,bounceOnAdd: true, bounceOnAddOptions: {duration: 500, height: 100},bounceOnAddCallback: function() {console.log('done')}}).bindPopup('&lt;p align=center&gt; &lt;font size=2&gt; &lt;b&gt;Allemand&lt;/font&gt;  &lt;br&gt;&lt;br&gt;CLG SACRE-COEUR (privé)&lt;/b&gt; &lt;br&gt;&lt;i&gt;LANGRES&lt;/i&gt; &lt;br&gt; &lt;table border align = center bgcolor = #D8D9CA width=100&gt; &lt;tr align=center &gt; &lt;th&gt; LV1 &lt;th&gt;&lt;tr align=center &gt; &lt;th&gt;LV2 &lt;th&gt;16&lt;tr align=center &gt; &lt;th&gt;LV3 &lt;th&gt;&lt;tr align=center &gt; &lt;th&gt; Lvapp &lt;th&gt;');AllemandC0520967U.addTo (AllemandC);</v>
      </c>
    </row>
    <row r="150" spans="1:17" x14ac:dyDescent="0.2">
      <c r="A150" s="7" t="s">
        <v>609</v>
      </c>
      <c r="B150" s="10" t="s">
        <v>302</v>
      </c>
      <c r="C150" s="7" t="s">
        <v>674</v>
      </c>
      <c r="D150" s="7" t="s">
        <v>353</v>
      </c>
      <c r="E150" s="7" t="s">
        <v>23</v>
      </c>
      <c r="F150" s="7" t="s">
        <v>598</v>
      </c>
      <c r="G150" s="7" t="s">
        <v>820</v>
      </c>
      <c r="H150" s="7" t="s">
        <v>1215</v>
      </c>
      <c r="I150" s="7" t="s">
        <v>1216</v>
      </c>
      <c r="J150" s="7" t="s">
        <v>1375</v>
      </c>
      <c r="K150" s="7" t="s">
        <v>1371</v>
      </c>
      <c r="L150" s="7" t="s">
        <v>302</v>
      </c>
      <c r="M150" s="24"/>
      <c r="N150" s="24">
        <v>80</v>
      </c>
      <c r="O150" s="24"/>
      <c r="P150" s="24"/>
      <c r="Q150" t="str">
        <f t="shared" si="2"/>
        <v>var AllemandC0520968V=L.marker([48.6386466,4.9479875],{icon:icon_college,bounceOnAdd: true, bounceOnAddOptions: {duration: 500, height: 100},bounceOnAddCallback: function() {console.log('done')}}).bindPopup('&lt;p align=center&gt; &lt;font size=2&gt; &lt;b&gt;Allemand&lt;/font&gt;  &lt;br&gt;&lt;br&gt;CLG ESTIC (privé)&lt;/b&gt; &lt;br&gt;&lt;i&gt;SAINT-DIZIER&lt;/i&gt; &lt;br&gt; &lt;table border align = center bgcolor = #D8D9CA width=100&gt; &lt;tr align=center &gt; &lt;th&gt; LV1 &lt;th&gt;&lt;tr align=center &gt; &lt;th&gt;LV2 &lt;th&gt;80&lt;tr align=center &gt; &lt;th&gt;LV3 &lt;th&gt;&lt;tr align=center &gt; &lt;th&gt; Lvapp &lt;th&gt;');AllemandC0520968V.addTo (AllemandC);</v>
      </c>
    </row>
    <row r="151" spans="1:17" x14ac:dyDescent="0.2">
      <c r="A151" s="7" t="s">
        <v>11</v>
      </c>
      <c r="B151" s="10" t="s">
        <v>576</v>
      </c>
      <c r="C151" s="7" t="s">
        <v>673</v>
      </c>
      <c r="D151" s="7" t="s">
        <v>12</v>
      </c>
      <c r="E151" s="7" t="s">
        <v>13</v>
      </c>
      <c r="F151" s="7" t="s">
        <v>14</v>
      </c>
      <c r="G151" s="7" t="s">
        <v>823</v>
      </c>
      <c r="H151" s="7" t="s">
        <v>1217</v>
      </c>
      <c r="I151" s="7" t="s">
        <v>1218</v>
      </c>
      <c r="J151" s="7" t="s">
        <v>1377</v>
      </c>
      <c r="K151" s="7" t="s">
        <v>1372</v>
      </c>
      <c r="L151" s="7" t="s">
        <v>15</v>
      </c>
      <c r="M151" s="24">
        <v>39</v>
      </c>
      <c r="N151" s="24">
        <v>369</v>
      </c>
      <c r="O151" s="24"/>
      <c r="P151" s="24"/>
      <c r="Q151" t="str">
        <f t="shared" si="2"/>
        <v>var AllemandL0080006N=L.marker([49.7729701,4.7296236],{icon:icon_lycee,bounceOnAdd: true, bounceOnAddOptions: {duration: 500, height: 100},bounceOnAddCallback: function() {console.log('done')}}).bindPopup('&lt;p align=center&gt; &lt;font size=2&gt; &lt;b&gt;Allemand&lt;/font&gt;  &lt;br&gt;&lt;br&gt;LG CHANZY (public)&lt;/b&gt; &lt;br&gt;&lt;i&gt;CHARLEVILLE-MEZIERES&lt;/i&gt; &lt;br&gt; &lt;table border align = center bgcolor = #D8D9CA width=100&gt; &lt;tr align=center &gt; &lt;th&gt; LV1 &lt;th&gt;39&lt;tr align=center &gt; &lt;th&gt;LV2 &lt;th&gt;369&lt;tr align=center &gt; &lt;th&gt;LV3 &lt;th&gt;&lt;tr align=center &gt; &lt;th&gt; Lvapp &lt;th&gt;');AllemandL0080006N.addTo (AllemandL);</v>
      </c>
    </row>
    <row r="152" spans="1:17" x14ac:dyDescent="0.2">
      <c r="A152" s="7" t="s">
        <v>11</v>
      </c>
      <c r="B152" s="10" t="s">
        <v>587</v>
      </c>
      <c r="C152" s="7" t="s">
        <v>673</v>
      </c>
      <c r="D152" s="7" t="s">
        <v>31</v>
      </c>
      <c r="E152" s="7" t="s">
        <v>13</v>
      </c>
      <c r="F152" s="7" t="s">
        <v>32</v>
      </c>
      <c r="G152" s="7" t="s">
        <v>824</v>
      </c>
      <c r="H152" s="7" t="s">
        <v>1219</v>
      </c>
      <c r="I152" s="7" t="s">
        <v>1220</v>
      </c>
      <c r="J152" s="7" t="s">
        <v>1377</v>
      </c>
      <c r="K152" s="7" t="s">
        <v>1372</v>
      </c>
      <c r="L152" s="7" t="s">
        <v>33</v>
      </c>
      <c r="M152" s="24">
        <v>2</v>
      </c>
      <c r="N152" s="24">
        <v>39</v>
      </c>
      <c r="O152" s="24"/>
      <c r="P152" s="24"/>
      <c r="Q152" t="str">
        <f t="shared" si="2"/>
        <v>var AllemandL0080018B=L.marker([50.1333507,4.8290853],{icon:icon_lycee,bounceOnAdd: true, bounceOnAddOptions: {duration: 500, height: 100},bounceOnAddCallback: function() {console.log('done')}}).bindPopup('&lt;p align=center&gt; &lt;font size=2&gt; &lt;b&gt;Allemand&lt;/font&gt;  &lt;br&gt;&lt;br&gt;LG VAUBAN (public)&lt;/b&gt; &lt;br&gt;&lt;i&gt;GIVET&lt;/i&gt; &lt;br&gt; &lt;table border align = center bgcolor = #D8D9CA width=100&gt; &lt;tr align=center &gt; &lt;th&gt; LV1 &lt;th&gt;2&lt;tr align=center &gt; &lt;th&gt;LV2 &lt;th&gt;39&lt;tr align=center &gt; &lt;th&gt;LV3 &lt;th&gt;&lt;tr align=center &gt; &lt;th&gt; Lvapp &lt;th&gt;');AllemandL0080018B.addTo (AllemandL);</v>
      </c>
    </row>
    <row r="153" spans="1:17" x14ac:dyDescent="0.2">
      <c r="A153" s="7" t="s">
        <v>11</v>
      </c>
      <c r="B153" s="10" t="s">
        <v>577</v>
      </c>
      <c r="C153" s="7" t="s">
        <v>673</v>
      </c>
      <c r="D153" s="7" t="s">
        <v>67</v>
      </c>
      <c r="E153" s="7" t="s">
        <v>13</v>
      </c>
      <c r="F153" s="7" t="s">
        <v>68</v>
      </c>
      <c r="G153" s="7" t="s">
        <v>825</v>
      </c>
      <c r="H153" s="7" t="s">
        <v>1221</v>
      </c>
      <c r="I153" s="7" t="s">
        <v>1222</v>
      </c>
      <c r="J153" s="7" t="s">
        <v>1377</v>
      </c>
      <c r="K153" s="7" t="s">
        <v>1372</v>
      </c>
      <c r="L153" s="7" t="s">
        <v>69</v>
      </c>
      <c r="M153" s="24"/>
      <c r="N153" s="24">
        <v>175</v>
      </c>
      <c r="O153" s="24"/>
      <c r="P153" s="24"/>
      <c r="Q153" t="str">
        <f t="shared" si="2"/>
        <v>var AllemandL0080053P=L.marker([49.3972499,4.6970741],{icon:icon_lycee,bounceOnAdd: true, bounceOnAddOptions: {duration: 500, height: 100},bounceOnAddCallback: function() {console.log('done')}}).bindPopup('&lt;p align=center&gt; &lt;font size=2&gt; &lt;b&gt;Allemand&lt;/font&gt;  &lt;br&gt;&lt;br&gt;LG THOMAS MASARYK (public)&lt;/b&gt; &lt;br&gt;&lt;i&gt;VOUZIERS&lt;/i&gt; &lt;br&gt; &lt;table border align = center bgcolor = #D8D9CA width=100&gt; &lt;tr align=center &gt; &lt;th&gt; LV1 &lt;th&gt;&lt;tr align=center &gt; &lt;th&gt;LV2 &lt;th&gt;175&lt;tr align=center &gt; &lt;th&gt;LV3 &lt;th&gt;&lt;tr align=center &gt; &lt;th&gt; Lvapp &lt;th&gt;');AllemandL0080053P.addTo (AllemandL);</v>
      </c>
    </row>
    <row r="154" spans="1:17" x14ac:dyDescent="0.2">
      <c r="A154" s="7" t="s">
        <v>149</v>
      </c>
      <c r="B154" s="10" t="s">
        <v>590</v>
      </c>
      <c r="C154" s="7" t="s">
        <v>673</v>
      </c>
      <c r="D154" s="7" t="s">
        <v>261</v>
      </c>
      <c r="E154" s="7" t="s">
        <v>13</v>
      </c>
      <c r="F154" s="7" t="s">
        <v>262</v>
      </c>
      <c r="G154" s="7" t="s">
        <v>826</v>
      </c>
      <c r="H154" s="7" t="s">
        <v>1223</v>
      </c>
      <c r="I154" s="7" t="s">
        <v>1224</v>
      </c>
      <c r="J154" s="7" t="s">
        <v>1377</v>
      </c>
      <c r="K154" s="7" t="s">
        <v>1372</v>
      </c>
      <c r="L154" s="7" t="s">
        <v>185</v>
      </c>
      <c r="M154" s="24"/>
      <c r="N154" s="24">
        <v>181</v>
      </c>
      <c r="O154" s="24"/>
      <c r="P154" s="24"/>
      <c r="Q154" t="str">
        <f t="shared" si="2"/>
        <v>var AllemandL0101028N=L.marker([48.2919217,4.0788493],{icon:icon_lycee,bounceOnAdd: true, bounceOnAddOptions: {duration: 500, height: 100},bounceOnAddCallback: function() {console.log('done')}}).bindPopup('&lt;p align=center&gt; &lt;font size=2&gt; &lt;b&gt;Allemand&lt;/font&gt;  &lt;br&gt;&lt;br&gt;LG CAMILLE CLAUDEL (public)&lt;/b&gt; &lt;br&gt;&lt;i&gt;TROYES&lt;/i&gt; &lt;br&gt; &lt;table border align = center bgcolor = #D8D9CA width=100&gt; &lt;tr align=center &gt; &lt;th&gt; LV1 &lt;th&gt;&lt;tr align=center &gt; &lt;th&gt;LV2 &lt;th&gt;181&lt;tr align=center &gt; &lt;th&gt;LV3 &lt;th&gt;&lt;tr align=center &gt; &lt;th&gt; Lvapp &lt;th&gt;');AllemandL0101028N.addTo (AllemandL);</v>
      </c>
    </row>
    <row r="155" spans="1:17" x14ac:dyDescent="0.2">
      <c r="A155" s="7" t="s">
        <v>356</v>
      </c>
      <c r="B155" s="10" t="s">
        <v>592</v>
      </c>
      <c r="C155" s="7" t="s">
        <v>673</v>
      </c>
      <c r="D155" s="7" t="s">
        <v>363</v>
      </c>
      <c r="E155" s="7" t="s">
        <v>13</v>
      </c>
      <c r="F155" s="7" t="s">
        <v>364</v>
      </c>
      <c r="G155" s="7" t="s">
        <v>827</v>
      </c>
      <c r="H155" s="7" t="s">
        <v>1225</v>
      </c>
      <c r="I155" s="7" t="s">
        <v>1226</v>
      </c>
      <c r="J155" s="7" t="s">
        <v>1377</v>
      </c>
      <c r="K155" s="7" t="s">
        <v>1372</v>
      </c>
      <c r="L155" s="7" t="s">
        <v>365</v>
      </c>
      <c r="M155" s="24">
        <v>126</v>
      </c>
      <c r="N155" s="24">
        <v>232</v>
      </c>
      <c r="O155" s="24"/>
      <c r="P155" s="24"/>
      <c r="Q155" t="str">
        <f t="shared" si="2"/>
        <v>var AllemandL0510006E=L.marker([48.959898,4.3628692],{icon:icon_lycee,bounceOnAdd: true, bounceOnAddOptions: {duration: 500, height: 100},bounceOnAddCallback: function() {console.log('done')}}).bindPopup('&lt;p align=center&gt; &lt;font size=2&gt; &lt;b&gt;Allemand&lt;/font&gt;  &lt;br&gt;&lt;br&gt;LG PIERRE BAYEN (public)&lt;/b&gt; &lt;br&gt;&lt;i&gt;CHALONS-EN-CHAMPAGNE&lt;/i&gt; &lt;br&gt; &lt;table border align = center bgcolor = #D8D9CA width=100&gt; &lt;tr align=center &gt; &lt;th&gt; LV1 &lt;th&gt;126&lt;tr align=center &gt; &lt;th&gt;LV2 &lt;th&gt;232&lt;tr align=center &gt; &lt;th&gt;LV3 &lt;th&gt;&lt;tr align=center &gt; &lt;th&gt; Lvapp &lt;th&gt;');AllemandL0510006E.addTo (AllemandL);</v>
      </c>
    </row>
    <row r="156" spans="1:17" x14ac:dyDescent="0.2">
      <c r="A156" s="7" t="s">
        <v>356</v>
      </c>
      <c r="B156" s="10" t="s">
        <v>394</v>
      </c>
      <c r="C156" s="7" t="s">
        <v>673</v>
      </c>
      <c r="D156" s="7" t="s">
        <v>392</v>
      </c>
      <c r="E156" s="7" t="s">
        <v>13</v>
      </c>
      <c r="F156" s="7" t="s">
        <v>393</v>
      </c>
      <c r="G156" s="7" t="s">
        <v>828</v>
      </c>
      <c r="H156" s="7" t="s">
        <v>1227</v>
      </c>
      <c r="I156" s="7" t="s">
        <v>1228</v>
      </c>
      <c r="J156" s="7" t="s">
        <v>1377</v>
      </c>
      <c r="K156" s="7" t="s">
        <v>1372</v>
      </c>
      <c r="L156" s="7" t="s">
        <v>394</v>
      </c>
      <c r="M156" s="24"/>
      <c r="N156" s="24">
        <v>227</v>
      </c>
      <c r="O156" s="24"/>
      <c r="P156" s="24"/>
      <c r="Q156" t="str">
        <f t="shared" si="2"/>
        <v>var AllemandL0510031G=L.marker([49.2507343,4.046329],{icon:icon_lycee,bounceOnAdd: true, bounceOnAddOptions: {duration: 500, height: 100},bounceOnAddCallback: function() {console.log('done')}}).bindPopup('&lt;p align=center&gt; &lt;font size=2&gt; &lt;b&gt;Allemand&lt;/font&gt;  &lt;br&gt;&lt;br&gt;LG GEORGES CLEMENCEAU (public)&lt;/b&gt; &lt;br&gt;&lt;i&gt;REIMS&lt;/i&gt; &lt;br&gt; &lt;table border align = center bgcolor = #D8D9CA width=100&gt; &lt;tr align=center &gt; &lt;th&gt; LV1 &lt;th&gt;&lt;tr align=center &gt; &lt;th&gt;LV2 &lt;th&gt;227&lt;tr align=center &gt; &lt;th&gt;LV3 &lt;th&gt;&lt;tr align=center &gt; &lt;th&gt; Lvapp &lt;th&gt;');AllemandL0510031G.addTo (AllemandL);</v>
      </c>
    </row>
    <row r="157" spans="1:17" x14ac:dyDescent="0.2">
      <c r="A157" s="7" t="s">
        <v>11</v>
      </c>
      <c r="B157" s="10" t="s">
        <v>576</v>
      </c>
      <c r="C157" s="7" t="s">
        <v>674</v>
      </c>
      <c r="D157" s="7" t="s">
        <v>75</v>
      </c>
      <c r="E157" s="7" t="s">
        <v>13</v>
      </c>
      <c r="F157" s="7" t="s">
        <v>77</v>
      </c>
      <c r="G157" s="7" t="s">
        <v>829</v>
      </c>
      <c r="H157" s="7" t="s">
        <v>1169</v>
      </c>
      <c r="I157" s="7" t="s">
        <v>1170</v>
      </c>
      <c r="J157" s="7" t="s">
        <v>1377</v>
      </c>
      <c r="K157" s="7" t="s">
        <v>1372</v>
      </c>
      <c r="L157" s="7" t="s">
        <v>57</v>
      </c>
      <c r="M157" s="24"/>
      <c r="N157" s="24">
        <v>78</v>
      </c>
      <c r="O157" s="24"/>
      <c r="P157" s="24"/>
      <c r="Q157" t="str">
        <f t="shared" si="2"/>
        <v>var AllemandL0080081V=L.marker([49.7000019,4.9304687],{icon:icon_lycee,bounceOnAdd: true, bounceOnAddOptions: {duration: 500, height: 100},bounceOnAddCallback: function() {console.log('done')}}).bindPopup('&lt;p align=center&gt; &lt;font size=2&gt; &lt;b&gt;Allemand&lt;/font&gt;  &lt;br&gt;&lt;br&gt;LG MABILLON (privé)&lt;/b&gt; &lt;br&gt;&lt;i&gt;SEDAN&lt;/i&gt; &lt;br&gt; &lt;table border align = center bgcolor = #D8D9CA width=100&gt; &lt;tr align=center &gt; &lt;th&gt; LV1 &lt;th&gt;&lt;tr align=center &gt; &lt;th&gt;LV2 &lt;th&gt;78&lt;tr align=center &gt; &lt;th&gt;LV3 &lt;th&gt;&lt;tr align=center &gt; &lt;th&gt; Lvapp &lt;th&gt;');AllemandL0080081V.addTo (AllemandL);</v>
      </c>
    </row>
    <row r="158" spans="1:17" x14ac:dyDescent="0.2">
      <c r="A158" s="7" t="s">
        <v>149</v>
      </c>
      <c r="B158" s="10" t="s">
        <v>590</v>
      </c>
      <c r="C158" s="7" t="s">
        <v>674</v>
      </c>
      <c r="D158" s="7" t="s">
        <v>200</v>
      </c>
      <c r="E158" s="7" t="s">
        <v>13</v>
      </c>
      <c r="F158" s="7" t="s">
        <v>201</v>
      </c>
      <c r="G158" s="7" t="s">
        <v>830</v>
      </c>
      <c r="H158" s="7" t="s">
        <v>1181</v>
      </c>
      <c r="I158" s="7" t="s">
        <v>1182</v>
      </c>
      <c r="J158" s="7" t="s">
        <v>1377</v>
      </c>
      <c r="K158" s="7" t="s">
        <v>1372</v>
      </c>
      <c r="L158" s="7" t="s">
        <v>185</v>
      </c>
      <c r="M158" s="24"/>
      <c r="N158" s="24">
        <v>100</v>
      </c>
      <c r="O158" s="24"/>
      <c r="P158" s="24"/>
      <c r="Q158" t="str">
        <f t="shared" si="2"/>
        <v>var AllemandL0100046W=L.marker([48.295504,4.0742785],{icon:icon_lycee,bounceOnAdd: true, bounceOnAddOptions: {duration: 500, height: 100},bounceOnAddCallback: function() {console.log('done')}}).bindPopup('&lt;p align=center&gt; &lt;font size=2&gt; &lt;b&gt;Allemand&lt;/font&gt;  &lt;br&gt;&lt;br&gt;LG ST FRANCOIS DE SALES (privé)&lt;/b&gt; &lt;br&gt;&lt;i&gt;TROYES&lt;/i&gt; &lt;br&gt; &lt;table border align = center bgcolor = #D8D9CA width=100&gt; &lt;tr align=center &gt; &lt;th&gt; LV1 &lt;th&gt;&lt;tr align=center &gt; &lt;th&gt;LV2 &lt;th&gt;100&lt;tr align=center &gt; &lt;th&gt;LV3 &lt;th&gt;&lt;tr align=center &gt; &lt;th&gt; Lvapp &lt;th&gt;');AllemandL0100046W.addTo (AllemandL);</v>
      </c>
    </row>
    <row r="159" spans="1:17" x14ac:dyDescent="0.2">
      <c r="A159" s="7" t="s">
        <v>149</v>
      </c>
      <c r="B159" s="10" t="s">
        <v>590</v>
      </c>
      <c r="C159" s="7" t="s">
        <v>674</v>
      </c>
      <c r="D159" s="7" t="s">
        <v>202</v>
      </c>
      <c r="E159" s="7" t="s">
        <v>13</v>
      </c>
      <c r="F159" s="7" t="s">
        <v>203</v>
      </c>
      <c r="G159" s="7" t="s">
        <v>831</v>
      </c>
      <c r="H159" s="7" t="s">
        <v>1229</v>
      </c>
      <c r="I159" s="7" t="s">
        <v>1230</v>
      </c>
      <c r="J159" s="7" t="s">
        <v>1377</v>
      </c>
      <c r="K159" s="7" t="s">
        <v>1372</v>
      </c>
      <c r="L159" s="7" t="s">
        <v>185</v>
      </c>
      <c r="M159" s="24"/>
      <c r="N159" s="24">
        <v>60</v>
      </c>
      <c r="O159" s="24">
        <v>4</v>
      </c>
      <c r="P159" s="24"/>
      <c r="Q159" t="str">
        <f t="shared" si="2"/>
        <v>var AllemandL0100047X=L.marker([48.2967947,4.0705653],{icon:icon_lycee,bounceOnAdd: true, bounceOnAddOptions: {duration: 500, height: 100},bounceOnAddCallback: function() {console.log('done')}}).bindPopup('&lt;p align=center&gt; &lt;font size=2&gt; &lt;b&gt;Allemand&lt;/font&gt;  &lt;br&gt;&lt;br&gt;LG ST BERNARD (privé)&lt;/b&gt; &lt;br&gt;&lt;i&gt;TROYES&lt;/i&gt; &lt;br&gt; &lt;table border align = center bgcolor = #D8D9CA width=100&gt; &lt;tr align=center &gt; &lt;th&gt; LV1 &lt;th&gt;&lt;tr align=center &gt; &lt;th&gt;LV2 &lt;th&gt;60&lt;tr align=center &gt; &lt;th&gt;LV3 &lt;th&gt;4&lt;tr align=center &gt; &lt;th&gt; Lvapp &lt;th&gt;');AllemandL0100047X.addTo (AllemandL);</v>
      </c>
    </row>
    <row r="160" spans="1:17" x14ac:dyDescent="0.2">
      <c r="A160" s="7" t="s">
        <v>356</v>
      </c>
      <c r="B160" s="10" t="s">
        <v>394</v>
      </c>
      <c r="C160" s="7" t="s">
        <v>674</v>
      </c>
      <c r="D160" s="7" t="s">
        <v>446</v>
      </c>
      <c r="E160" s="7" t="s">
        <v>13</v>
      </c>
      <c r="F160" s="7" t="s">
        <v>447</v>
      </c>
      <c r="G160" s="7" t="s">
        <v>832</v>
      </c>
      <c r="H160" s="7" t="s">
        <v>1231</v>
      </c>
      <c r="I160" s="7" t="s">
        <v>1232</v>
      </c>
      <c r="J160" s="7" t="s">
        <v>1377</v>
      </c>
      <c r="K160" s="7" t="s">
        <v>1372</v>
      </c>
      <c r="L160" s="7" t="s">
        <v>394</v>
      </c>
      <c r="M160" s="24"/>
      <c r="N160" s="24">
        <v>209</v>
      </c>
      <c r="O160" s="24"/>
      <c r="P160" s="24"/>
      <c r="Q160" t="str">
        <f t="shared" si="2"/>
        <v>var AllemandL0511130B=L.marker([49.2593656,4.0362867],{icon:icon_lycee,bounceOnAdd: true, bounceOnAddOptions: {duration: 500, height: 100},bounceOnAddCallback: function() {console.log('done')}}).bindPopup('&lt;p align=center&gt; &lt;font size=2&gt; &lt;b&gt;Allemand&lt;/font&gt;  &lt;br&gt;&lt;br&gt;LG JEAN XXIII (privé)&lt;/b&gt; &lt;br&gt;&lt;i&gt;REIMS&lt;/i&gt; &lt;br&gt; &lt;table border align = center bgcolor = #D8D9CA width=100&gt; &lt;tr align=center &gt; &lt;th&gt; LV1 &lt;th&gt;&lt;tr align=center &gt; &lt;th&gt;LV2 &lt;th&gt;209&lt;tr align=center &gt; &lt;th&gt;LV3 &lt;th&gt;&lt;tr align=center &gt; &lt;th&gt; Lvapp &lt;th&gt;');AllemandL0511130B.addTo (AllemandL);</v>
      </c>
    </row>
    <row r="161" spans="1:17" x14ac:dyDescent="0.2">
      <c r="A161" s="7" t="s">
        <v>356</v>
      </c>
      <c r="B161" s="10" t="s">
        <v>372</v>
      </c>
      <c r="C161" s="7" t="s">
        <v>674</v>
      </c>
      <c r="D161" s="7" t="s">
        <v>450</v>
      </c>
      <c r="E161" s="7" t="s">
        <v>13</v>
      </c>
      <c r="F161" s="7" t="s">
        <v>451</v>
      </c>
      <c r="G161" s="7" t="s">
        <v>833</v>
      </c>
      <c r="H161" s="7" t="s">
        <v>1195</v>
      </c>
      <c r="I161" s="7" t="s">
        <v>1196</v>
      </c>
      <c r="J161" s="7" t="s">
        <v>1377</v>
      </c>
      <c r="K161" s="7" t="s">
        <v>1372</v>
      </c>
      <c r="L161" s="7" t="s">
        <v>372</v>
      </c>
      <c r="M161" s="24"/>
      <c r="N161" s="24">
        <v>61</v>
      </c>
      <c r="O161" s="24"/>
      <c r="P161" s="24"/>
      <c r="Q161" t="str">
        <f t="shared" si="2"/>
        <v>var AllemandL0511135G=L.marker([49.0415102,3.9574248],{icon:icon_lycee,bounceOnAdd: true, bounceOnAddOptions: {duration: 500, height: 100},bounceOnAddCallback: function() {console.log('done')}}).bindPopup('&lt;p align=center&gt; &lt;font size=2&gt; &lt;b&gt;Allemand&lt;/font&gt;  &lt;br&gt;&lt;br&gt;LG NOTRE-DAME ST VICTOR (privé)&lt;/b&gt; &lt;br&gt;&lt;i&gt;EPERNAY&lt;/i&gt; &lt;br&gt; &lt;table border align = center bgcolor = #D8D9CA width=100&gt; &lt;tr align=center &gt; &lt;th&gt; LV1 &lt;th&gt;&lt;tr align=center &gt; &lt;th&gt;LV2 &lt;th&gt;61&lt;tr align=center &gt; &lt;th&gt;LV3 &lt;th&gt;&lt;tr align=center &gt; &lt;th&gt; Lvapp &lt;th&gt;');AllemandL0511135G.addTo (AllemandL);</v>
      </c>
    </row>
    <row r="162" spans="1:17" x14ac:dyDescent="0.2">
      <c r="A162" s="7" t="s">
        <v>356</v>
      </c>
      <c r="B162" s="10" t="s">
        <v>394</v>
      </c>
      <c r="C162" s="7" t="s">
        <v>674</v>
      </c>
      <c r="D162" s="7" t="s">
        <v>456</v>
      </c>
      <c r="E162" s="7" t="s">
        <v>13</v>
      </c>
      <c r="F162" s="7" t="s">
        <v>208</v>
      </c>
      <c r="G162" s="7" t="s">
        <v>834</v>
      </c>
      <c r="H162" s="7" t="s">
        <v>1233</v>
      </c>
      <c r="I162" s="7" t="s">
        <v>1234</v>
      </c>
      <c r="J162" s="7" t="s">
        <v>1377</v>
      </c>
      <c r="K162" s="7" t="s">
        <v>1372</v>
      </c>
      <c r="L162" s="7" t="s">
        <v>394</v>
      </c>
      <c r="M162" s="24">
        <v>43</v>
      </c>
      <c r="N162" s="24">
        <v>68</v>
      </c>
      <c r="O162" s="24"/>
      <c r="P162" s="24"/>
      <c r="Q162" t="str">
        <f t="shared" si="2"/>
        <v>var AllemandL0511140M=L.marker([49.247044,4.0359765],{icon:icon_lycee,bounceOnAdd: true, bounceOnAddOptions: {duration: 500, height: 100},bounceOnAddCallback: function() {console.log('done')}}).bindPopup('&lt;p align=center&gt; &lt;font size=2&gt; &lt;b&gt;Allemand&lt;/font&gt;  &lt;br&gt;&lt;br&gt;LG ST JOSEPH (privé)&lt;/b&gt; &lt;br&gt;&lt;i&gt;REIMS&lt;/i&gt; &lt;br&gt; &lt;table border align = center bgcolor = #D8D9CA width=100&gt; &lt;tr align=center &gt; &lt;th&gt; LV1 &lt;th&gt;43&lt;tr align=center &gt; &lt;th&gt;LV2 &lt;th&gt;68&lt;tr align=center &gt; &lt;th&gt;LV3 &lt;th&gt;&lt;tr align=center &gt; &lt;th&gt; Lvapp &lt;th&gt;');AllemandL0511140M.addTo (AllemandL);</v>
      </c>
    </row>
    <row r="163" spans="1:17" x14ac:dyDescent="0.2">
      <c r="A163" s="7" t="s">
        <v>356</v>
      </c>
      <c r="B163" s="10" t="s">
        <v>394</v>
      </c>
      <c r="C163" s="7" t="s">
        <v>674</v>
      </c>
      <c r="D163" s="7" t="s">
        <v>457</v>
      </c>
      <c r="E163" s="7" t="s">
        <v>13</v>
      </c>
      <c r="F163" s="7" t="s">
        <v>352</v>
      </c>
      <c r="G163" s="7" t="s">
        <v>835</v>
      </c>
      <c r="H163" s="7" t="s">
        <v>1235</v>
      </c>
      <c r="I163" s="7" t="s">
        <v>1236</v>
      </c>
      <c r="J163" s="7" t="s">
        <v>1377</v>
      </c>
      <c r="K163" s="7" t="s">
        <v>1372</v>
      </c>
      <c r="L163" s="7" t="s">
        <v>394</v>
      </c>
      <c r="M163" s="24"/>
      <c r="N163" s="24">
        <v>206</v>
      </c>
      <c r="O163" s="24"/>
      <c r="P163" s="24"/>
      <c r="Q163" t="str">
        <f t="shared" si="2"/>
        <v>var AllemandL0511142P=L.marker([49.2402425,4.0253606],{icon:icon_lycee,bounceOnAdd: true, bounceOnAddOptions: {duration: 500, height: 100},bounceOnAddCallback: function() {console.log('done')}}).bindPopup('&lt;p align=center&gt; &lt;font size=2&gt; &lt;b&gt;Allemand&lt;/font&gt;  &lt;br&gt;&lt;br&gt;LG SACRE-COEUR (privé)&lt;/b&gt; &lt;br&gt;&lt;i&gt;REIMS&lt;/i&gt; &lt;br&gt; &lt;table border align = center bgcolor = #D8D9CA width=100&gt; &lt;tr align=center &gt; &lt;th&gt; LV1 &lt;th&gt;&lt;tr align=center &gt; &lt;th&gt;LV2 &lt;th&gt;206&lt;tr align=center &gt; &lt;th&gt;LV3 &lt;th&gt;&lt;tr align=center &gt; &lt;th&gt; Lvapp &lt;th&gt;');AllemandL0511142P.addTo (AllemandL);</v>
      </c>
    </row>
    <row r="164" spans="1:17" x14ac:dyDescent="0.2">
      <c r="A164" s="7" t="s">
        <v>11</v>
      </c>
      <c r="B164" s="10" t="s">
        <v>576</v>
      </c>
      <c r="C164" s="7" t="s">
        <v>673</v>
      </c>
      <c r="D164" s="7" t="s">
        <v>16</v>
      </c>
      <c r="E164" s="7" t="s">
        <v>17</v>
      </c>
      <c r="F164" s="7" t="s">
        <v>18</v>
      </c>
      <c r="G164" s="7" t="s">
        <v>836</v>
      </c>
      <c r="H164" s="7" t="s">
        <v>1237</v>
      </c>
      <c r="I164" s="7" t="s">
        <v>1238</v>
      </c>
      <c r="J164" s="7" t="s">
        <v>1377</v>
      </c>
      <c r="K164" s="7" t="s">
        <v>1372</v>
      </c>
      <c r="L164" s="7" t="s">
        <v>15</v>
      </c>
      <c r="M164" s="24">
        <v>29</v>
      </c>
      <c r="N164" s="24">
        <v>498</v>
      </c>
      <c r="O164" s="24"/>
      <c r="P164" s="24"/>
      <c r="Q164" t="str">
        <f t="shared" si="2"/>
        <v>var AllemandL0080007P=L.marker([49.7710212,4.7172013],{icon:icon_lycee,bounceOnAdd: true, bounceOnAddOptions: {duration: 500, height: 100},bounceOnAddCallback: function() {console.log('done')}}).bindPopup('&lt;p align=center&gt; &lt;font size=2&gt; &lt;b&gt;Allemand&lt;/font&gt;  &lt;br&gt;&lt;br&gt;LGT SEVIGNE (public)&lt;/b&gt; &lt;br&gt;&lt;i&gt;CHARLEVILLE-MEZIERES&lt;/i&gt; &lt;br&gt; &lt;table border align = center bgcolor = #D8D9CA width=100&gt; &lt;tr align=center &gt; &lt;th&gt; LV1 &lt;th&gt;29&lt;tr align=center &gt; &lt;th&gt;LV2 &lt;th&gt;498&lt;tr align=center &gt; &lt;th&gt;LV3 &lt;th&gt;&lt;tr align=center &gt; &lt;th&gt; Lvapp &lt;th&gt;');AllemandL0080007P.addTo (AllemandL);</v>
      </c>
    </row>
    <row r="165" spans="1:17" x14ac:dyDescent="0.2">
      <c r="A165" s="7" t="s">
        <v>11</v>
      </c>
      <c r="B165" s="10" t="s">
        <v>576</v>
      </c>
      <c r="C165" s="7" t="s">
        <v>673</v>
      </c>
      <c r="D165" s="7" t="s">
        <v>37</v>
      </c>
      <c r="E165" s="7" t="s">
        <v>17</v>
      </c>
      <c r="F165" s="7" t="s">
        <v>38</v>
      </c>
      <c r="G165" s="7" t="s">
        <v>837</v>
      </c>
      <c r="H165" s="7" t="s">
        <v>1239</v>
      </c>
      <c r="I165" s="7" t="s">
        <v>1240</v>
      </c>
      <c r="J165" s="7" t="s">
        <v>1377</v>
      </c>
      <c r="K165" s="7" t="s">
        <v>1372</v>
      </c>
      <c r="L165" s="7" t="s">
        <v>15</v>
      </c>
      <c r="M165" s="24">
        <v>97</v>
      </c>
      <c r="N165" s="24">
        <v>231</v>
      </c>
      <c r="O165" s="24"/>
      <c r="P165" s="24"/>
      <c r="Q165" t="str">
        <f t="shared" si="2"/>
        <v>var AllemandL0080027L=L.marker([49.761407,4.7126167],{icon:icon_lycee,bounceOnAdd: true, bounceOnAddOptions: {duration: 500, height: 100},bounceOnAddCallback: function() {console.log('done')}}).bindPopup('&lt;p align=center&gt; &lt;font size=2&gt; &lt;b&gt;Allemand&lt;/font&gt;  &lt;br&gt;&lt;br&gt;LGT MONGE (public)&lt;/b&gt; &lt;br&gt;&lt;i&gt;CHARLEVILLE-MEZIERES&lt;/i&gt; &lt;br&gt; &lt;table border align = center bgcolor = #D8D9CA width=100&gt; &lt;tr align=center &gt; &lt;th&gt; LV1 &lt;th&gt;97&lt;tr align=center &gt; &lt;th&gt;LV2 &lt;th&gt;231&lt;tr align=center &gt; &lt;th&gt;LV3 &lt;th&gt;&lt;tr align=center &gt; &lt;th&gt; Lvapp &lt;th&gt;');AllemandL0080027L.addTo (AllemandL);</v>
      </c>
    </row>
    <row r="166" spans="1:17" x14ac:dyDescent="0.2">
      <c r="A166" s="7" t="s">
        <v>11</v>
      </c>
      <c r="B166" s="10" t="s">
        <v>576</v>
      </c>
      <c r="C166" s="7" t="s">
        <v>673</v>
      </c>
      <c r="D166" s="7" t="s">
        <v>55</v>
      </c>
      <c r="E166" s="7" t="s">
        <v>17</v>
      </c>
      <c r="F166" s="7" t="s">
        <v>56</v>
      </c>
      <c r="G166" s="7" t="s">
        <v>838</v>
      </c>
      <c r="H166" s="7" t="s">
        <v>1241</v>
      </c>
      <c r="I166" s="7" t="s">
        <v>1242</v>
      </c>
      <c r="J166" s="7" t="s">
        <v>1377</v>
      </c>
      <c r="K166" s="7" t="s">
        <v>1372</v>
      </c>
      <c r="L166" s="7" t="s">
        <v>57</v>
      </c>
      <c r="M166" s="24">
        <v>49</v>
      </c>
      <c r="N166" s="24">
        <v>529</v>
      </c>
      <c r="O166" s="24"/>
      <c r="P166" s="24"/>
      <c r="Q166" t="str">
        <f t="shared" si="2"/>
        <v>var AllemandL0080045F=L.marker([49.6923329,4.9465206],{icon:icon_lycee,bounceOnAdd: true, bounceOnAddOptions: {duration: 500, height: 100},bounceOnAddCallback: function() {console.log('done')}}).bindPopup('&lt;p align=center&gt; &lt;font size=2&gt; &lt;b&gt;Allemand&lt;/font&gt;  &lt;br&gt;&lt;br&gt;LGT PIERRE BAYLE (public)&lt;/b&gt; &lt;br&gt;&lt;i&gt;SEDAN&lt;/i&gt; &lt;br&gt; &lt;table border align = center bgcolor = #D8D9CA width=100&gt; &lt;tr align=center &gt; &lt;th&gt; LV1 &lt;th&gt;49&lt;tr align=center &gt; &lt;th&gt;LV2 &lt;th&gt;529&lt;tr align=center &gt; &lt;th&gt;LV3 &lt;th&gt;&lt;tr align=center &gt; &lt;th&gt; Lvapp &lt;th&gt;');AllemandL0080045F.addTo (AllemandL);</v>
      </c>
    </row>
    <row r="167" spans="1:17" x14ac:dyDescent="0.2">
      <c r="A167" s="7" t="s">
        <v>149</v>
      </c>
      <c r="B167" s="10" t="s">
        <v>589</v>
      </c>
      <c r="C167" s="7" t="s">
        <v>673</v>
      </c>
      <c r="D167" s="7" t="s">
        <v>175</v>
      </c>
      <c r="E167" s="7" t="s">
        <v>17</v>
      </c>
      <c r="F167" s="7" t="s">
        <v>176</v>
      </c>
      <c r="G167" s="7" t="s">
        <v>839</v>
      </c>
      <c r="H167" s="7" t="s">
        <v>1243</v>
      </c>
      <c r="I167" s="7" t="s">
        <v>1244</v>
      </c>
      <c r="J167" s="7" t="s">
        <v>1377</v>
      </c>
      <c r="K167" s="7" t="s">
        <v>1372</v>
      </c>
      <c r="L167" s="7" t="s">
        <v>177</v>
      </c>
      <c r="M167" s="24">
        <v>18</v>
      </c>
      <c r="N167" s="24">
        <v>379</v>
      </c>
      <c r="O167" s="24"/>
      <c r="P167" s="24"/>
      <c r="Q167" t="str">
        <f t="shared" si="2"/>
        <v>var AllemandL0100015M=L.marker([48.515122,3.7161621],{icon:icon_lycee,bounceOnAdd: true, bounceOnAddOptions: {duration: 500, height: 100},bounceOnAddCallback: function() {console.log('done')}}).bindPopup('&lt;p align=center&gt; &lt;font size=2&gt; &lt;b&gt;Allemand&lt;/font&gt;  &lt;br&gt;&lt;br&gt;LGT F. ET I. JOLIOT CURIE (public)&lt;/b&gt; &lt;br&gt;&lt;i&gt;ROMILLY-SUR-SEINE&lt;/i&gt; &lt;br&gt; &lt;table border align = center bgcolor = #D8D9CA width=100&gt; &lt;tr align=center &gt; &lt;th&gt; LV1 &lt;th&gt;18&lt;tr align=center &gt; &lt;th&gt;LV2 &lt;th&gt;379&lt;tr align=center &gt; &lt;th&gt;LV3 &lt;th&gt;&lt;tr align=center &gt; &lt;th&gt; Lvapp &lt;th&gt;');AllemandL0100015M.addTo (AllemandL);</v>
      </c>
    </row>
    <row r="168" spans="1:17" x14ac:dyDescent="0.2">
      <c r="A168" s="7" t="s">
        <v>149</v>
      </c>
      <c r="B168" s="10" t="s">
        <v>590</v>
      </c>
      <c r="C168" s="7" t="s">
        <v>673</v>
      </c>
      <c r="D168" s="7" t="s">
        <v>183</v>
      </c>
      <c r="E168" s="7" t="s">
        <v>17</v>
      </c>
      <c r="F168" s="7" t="s">
        <v>184</v>
      </c>
      <c r="G168" s="7" t="s">
        <v>840</v>
      </c>
      <c r="H168" s="7" t="s">
        <v>1245</v>
      </c>
      <c r="I168" s="7" t="s">
        <v>1246</v>
      </c>
      <c r="J168" s="7" t="s">
        <v>1377</v>
      </c>
      <c r="K168" s="7" t="s">
        <v>1372</v>
      </c>
      <c r="L168" s="7" t="s">
        <v>185</v>
      </c>
      <c r="M168" s="24"/>
      <c r="N168" s="24">
        <v>197</v>
      </c>
      <c r="O168" s="24"/>
      <c r="P168" s="24"/>
      <c r="Q168" t="str">
        <f t="shared" si="2"/>
        <v>var AllemandL0100022V=L.marker([48.2700513,4.0802402],{icon:icon_lycee,bounceOnAdd: true, bounceOnAddOptions: {duration: 500, height: 100},bounceOnAddCallback: function() {console.log('done')}}).bindPopup('&lt;p align=center&gt; &lt;font size=2&gt; &lt;b&gt;Allemand&lt;/font&gt;  &lt;br&gt;&lt;br&gt;LGT CHRESTIEN DE TROYES (public)&lt;/b&gt; &lt;br&gt;&lt;i&gt;TROYES&lt;/i&gt; &lt;br&gt; &lt;table border align = center bgcolor = #D8D9CA width=100&gt; &lt;tr align=center &gt; &lt;th&gt; LV1 &lt;th&gt;&lt;tr align=center &gt; &lt;th&gt;LV2 &lt;th&gt;197&lt;tr align=center &gt; &lt;th&gt;LV3 &lt;th&gt;&lt;tr align=center &gt; &lt;th&gt; Lvapp &lt;th&gt;');AllemandL0100022V.addTo (AllemandL);</v>
      </c>
    </row>
    <row r="169" spans="1:17" x14ac:dyDescent="0.2">
      <c r="A169" s="7" t="s">
        <v>149</v>
      </c>
      <c r="B169" s="10" t="s">
        <v>590</v>
      </c>
      <c r="C169" s="7" t="s">
        <v>673</v>
      </c>
      <c r="D169" s="7" t="s">
        <v>258</v>
      </c>
      <c r="E169" s="7" t="s">
        <v>17</v>
      </c>
      <c r="F169" s="7" t="s">
        <v>259</v>
      </c>
      <c r="G169" s="7" t="s">
        <v>841</v>
      </c>
      <c r="H169" s="7" t="s">
        <v>1247</v>
      </c>
      <c r="I169" s="7" t="s">
        <v>1248</v>
      </c>
      <c r="J169" s="7" t="s">
        <v>1377</v>
      </c>
      <c r="K169" s="7" t="s">
        <v>1372</v>
      </c>
      <c r="L169" s="7" t="s">
        <v>211</v>
      </c>
      <c r="M169" s="24"/>
      <c r="N169" s="24">
        <v>257</v>
      </c>
      <c r="O169" s="24"/>
      <c r="P169" s="24"/>
      <c r="Q169" t="str">
        <f t="shared" si="2"/>
        <v>var AllemandL0101016A=L.marker([48.2919226,4.0247894],{icon:icon_lycee,bounceOnAdd: true, bounceOnAddOptions: {duration: 500, height: 100},bounceOnAddCallback: function() {console.log('done')}}).bindPopup('&lt;p align=center&gt; &lt;font size=2&gt; &lt;b&gt;Allemand&lt;/font&gt;  &lt;br&gt;&lt;br&gt;LGT EDOUARD HERRIOT (public)&lt;/b&gt; &lt;br&gt;&lt;i&gt;SAINTE-SAVINE&lt;/i&gt; &lt;br&gt; &lt;table border align = center bgcolor = #D8D9CA width=100&gt; &lt;tr align=center &gt; &lt;th&gt; LV1 &lt;th&gt;&lt;tr align=center &gt; &lt;th&gt;LV2 &lt;th&gt;257&lt;tr align=center &gt; &lt;th&gt;LV3 &lt;th&gt;&lt;tr align=center &gt; &lt;th&gt; Lvapp &lt;th&gt;');AllemandL0101016A.addTo (AllemandL);</v>
      </c>
    </row>
    <row r="170" spans="1:17" x14ac:dyDescent="0.2">
      <c r="A170" s="7" t="s">
        <v>356</v>
      </c>
      <c r="B170" s="10" t="s">
        <v>394</v>
      </c>
      <c r="C170" s="7" t="s">
        <v>673</v>
      </c>
      <c r="D170" s="7" t="s">
        <v>395</v>
      </c>
      <c r="E170" s="7" t="s">
        <v>17</v>
      </c>
      <c r="F170" s="7" t="s">
        <v>241</v>
      </c>
      <c r="G170" s="7" t="s">
        <v>842</v>
      </c>
      <c r="H170" s="7" t="s">
        <v>1249</v>
      </c>
      <c r="I170" s="7" t="s">
        <v>1250</v>
      </c>
      <c r="J170" s="7" t="s">
        <v>1377</v>
      </c>
      <c r="K170" s="7" t="s">
        <v>1372</v>
      </c>
      <c r="L170" s="7" t="s">
        <v>394</v>
      </c>
      <c r="M170" s="24">
        <v>147</v>
      </c>
      <c r="N170" s="24">
        <v>202</v>
      </c>
      <c r="O170" s="24"/>
      <c r="P170" s="24"/>
      <c r="Q170" t="str">
        <f t="shared" si="2"/>
        <v>var AllemandL0510032H=L.marker([49.2583268,4.0455019],{icon:icon_lycee,bounceOnAdd: true, bounceOnAddOptions: {duration: 500, height: 100},bounceOnAddCallback: function() {console.log('done')}}).bindPopup('&lt;p align=center&gt; &lt;font size=2&gt; &lt;b&gt;Allemand&lt;/font&gt;  &lt;br&gt;&lt;br&gt;LGT JEAN JAURES (public)&lt;/b&gt; &lt;br&gt;&lt;i&gt;REIMS&lt;/i&gt; &lt;br&gt; &lt;table border align = center bgcolor = #D8D9CA width=100&gt; &lt;tr align=center &gt; &lt;th&gt; LV1 &lt;th&gt;147&lt;tr align=center &gt; &lt;th&gt;LV2 &lt;th&gt;202&lt;tr align=center &gt; &lt;th&gt;LV3 &lt;th&gt;&lt;tr align=center &gt; &lt;th&gt; Lvapp &lt;th&gt;');AllemandL0510032H.addTo (AllemandL);</v>
      </c>
    </row>
    <row r="171" spans="1:17" x14ac:dyDescent="0.2">
      <c r="A171" s="7" t="s">
        <v>356</v>
      </c>
      <c r="B171" s="10" t="s">
        <v>394</v>
      </c>
      <c r="C171" s="7" t="s">
        <v>673</v>
      </c>
      <c r="D171" s="7" t="s">
        <v>396</v>
      </c>
      <c r="E171" s="7" t="s">
        <v>17</v>
      </c>
      <c r="F171" s="7" t="s">
        <v>397</v>
      </c>
      <c r="G171" s="7" t="s">
        <v>843</v>
      </c>
      <c r="H171" s="7" t="s">
        <v>1251</v>
      </c>
      <c r="I171" s="7" t="s">
        <v>1252</v>
      </c>
      <c r="J171" s="7" t="s">
        <v>1377</v>
      </c>
      <c r="K171" s="7" t="s">
        <v>1372</v>
      </c>
      <c r="L171" s="7" t="s">
        <v>394</v>
      </c>
      <c r="M171" s="24">
        <v>8</v>
      </c>
      <c r="N171" s="24">
        <v>292</v>
      </c>
      <c r="O171" s="24"/>
      <c r="P171" s="24"/>
      <c r="Q171" t="str">
        <f t="shared" si="2"/>
        <v>var AllemandL0510034K=L.marker([49.2632382,4.0266645],{icon:icon_lycee,bounceOnAdd: true, bounceOnAddOptions: {duration: 500, height: 100},bounceOnAddCallback: function() {console.log('done')}}).bindPopup('&lt;p align=center&gt; &lt;font size=2&gt; &lt;b&gt;Allemand&lt;/font&gt;  &lt;br&gt;&lt;br&gt;LGT FRANKLIN ROOSEVELT (public)&lt;/b&gt; &lt;br&gt;&lt;i&gt;REIMS&lt;/i&gt; &lt;br&gt; &lt;table border align = center bgcolor = #D8D9CA width=100&gt; &lt;tr align=center &gt; &lt;th&gt; LV1 &lt;th&gt;8&lt;tr align=center &gt; &lt;th&gt;LV2 &lt;th&gt;292&lt;tr align=center &gt; &lt;th&gt;LV3 &lt;th&gt;&lt;tr align=center &gt; &lt;th&gt; Lvapp &lt;th&gt;');AllemandL0510034K.addTo (AllemandL);</v>
      </c>
    </row>
    <row r="172" spans="1:17" x14ac:dyDescent="0.2">
      <c r="A172" s="7" t="s">
        <v>356</v>
      </c>
      <c r="B172" s="10" t="s">
        <v>394</v>
      </c>
      <c r="C172" s="7" t="s">
        <v>673</v>
      </c>
      <c r="D172" s="7" t="s">
        <v>537</v>
      </c>
      <c r="E172" s="7" t="s">
        <v>17</v>
      </c>
      <c r="F172" s="7" t="s">
        <v>407</v>
      </c>
      <c r="G172" s="7" t="s">
        <v>844</v>
      </c>
      <c r="H172" s="7" t="s">
        <v>1253</v>
      </c>
      <c r="I172" s="7" t="s">
        <v>1254</v>
      </c>
      <c r="J172" s="7" t="s">
        <v>1377</v>
      </c>
      <c r="K172" s="7" t="s">
        <v>1372</v>
      </c>
      <c r="L172" s="7" t="s">
        <v>394</v>
      </c>
      <c r="M172" s="24"/>
      <c r="N172" s="24">
        <v>107</v>
      </c>
      <c r="O172" s="24"/>
      <c r="P172" s="24"/>
      <c r="Q172" t="str">
        <f t="shared" si="2"/>
        <v>var AllemandL0511901P=L.marker([49.2828275,4.024205],{icon:icon_lycee,bounceOnAdd: true, bounceOnAddOptions: {duration: 500, height: 100},bounceOnAddCallback: function() {console.log('done')}}).bindPopup('&lt;p align=center&gt; &lt;font size=2&gt; &lt;b&gt;Allemand&lt;/font&gt;  &lt;br&gt;&lt;br&gt;LGT COLBERT (public)&lt;/b&gt; &lt;br&gt;&lt;i&gt;REIMS&lt;/i&gt; &lt;br&gt; &lt;table border align = center bgcolor = #D8D9CA width=100&gt; &lt;tr align=center &gt; &lt;th&gt; LV1 &lt;th&gt;&lt;tr align=center &gt; &lt;th&gt;LV2 &lt;th&gt;107&lt;tr align=center &gt; &lt;th&gt;LV3 &lt;th&gt;&lt;tr align=center &gt; &lt;th&gt; Lvapp &lt;th&gt;');AllemandL0511901P.addTo (AllemandL);</v>
      </c>
    </row>
    <row r="173" spans="1:17" x14ac:dyDescent="0.2">
      <c r="A173" s="7" t="s">
        <v>356</v>
      </c>
      <c r="B173" s="10" t="s">
        <v>394</v>
      </c>
      <c r="C173" s="7" t="s">
        <v>673</v>
      </c>
      <c r="D173" s="7" t="s">
        <v>538</v>
      </c>
      <c r="E173" s="7" t="s">
        <v>17</v>
      </c>
      <c r="F173" s="7" t="s">
        <v>539</v>
      </c>
      <c r="G173" s="7" t="s">
        <v>845</v>
      </c>
      <c r="H173" s="7" t="s">
        <v>1255</v>
      </c>
      <c r="I173" s="7" t="s">
        <v>1256</v>
      </c>
      <c r="J173" s="7" t="s">
        <v>1377</v>
      </c>
      <c r="K173" s="7" t="s">
        <v>1372</v>
      </c>
      <c r="L173" s="7" t="s">
        <v>394</v>
      </c>
      <c r="M173" s="24">
        <v>11</v>
      </c>
      <c r="N173" s="24">
        <v>233</v>
      </c>
      <c r="O173" s="24"/>
      <c r="P173" s="24"/>
      <c r="Q173" t="str">
        <f t="shared" si="2"/>
        <v>var AllemandL0511926S=L.marker([49.2425565,4.0268689],{icon:icon_lycee,bounceOnAdd: true, bounceOnAddOptions: {duration: 500, height: 100},bounceOnAddCallback: function() {console.log('done')}}).bindPopup('&lt;p align=center&gt; &lt;font size=2&gt; &lt;b&gt;Allemand&lt;/font&gt;  &lt;br&gt;&lt;br&gt;LGT MARC CHAGALL (public)&lt;/b&gt; &lt;br&gt;&lt;i&gt;REIMS&lt;/i&gt; &lt;br&gt; &lt;table border align = center bgcolor = #D8D9CA width=100&gt; &lt;tr align=center &gt; &lt;th&gt; LV1 &lt;th&gt;11&lt;tr align=center &gt; &lt;th&gt;LV2 &lt;th&gt;233&lt;tr align=center &gt; &lt;th&gt;LV3 &lt;th&gt;&lt;tr align=center &gt; &lt;th&gt; Lvapp &lt;th&gt;');AllemandL0511926S.addTo (AllemandL);</v>
      </c>
    </row>
    <row r="174" spans="1:17" x14ac:dyDescent="0.2">
      <c r="A174" s="7" t="s">
        <v>609</v>
      </c>
      <c r="B174" s="10" t="s">
        <v>302</v>
      </c>
      <c r="C174" s="7" t="s">
        <v>673</v>
      </c>
      <c r="D174" s="7" t="s">
        <v>283</v>
      </c>
      <c r="E174" s="7" t="s">
        <v>17</v>
      </c>
      <c r="F174" s="7" t="s">
        <v>285</v>
      </c>
      <c r="G174" s="7" t="s">
        <v>846</v>
      </c>
      <c r="H174" s="7" t="s">
        <v>1257</v>
      </c>
      <c r="I174" s="7" t="s">
        <v>1258</v>
      </c>
      <c r="J174" s="7" t="s">
        <v>1377</v>
      </c>
      <c r="K174" s="7" t="s">
        <v>1372</v>
      </c>
      <c r="L174" s="7" t="s">
        <v>286</v>
      </c>
      <c r="M174" s="24">
        <v>24</v>
      </c>
      <c r="N174" s="24">
        <v>51</v>
      </c>
      <c r="O174" s="24"/>
      <c r="P174" s="24"/>
      <c r="Q174" t="str">
        <f t="shared" si="2"/>
        <v>var AllemandL0520019N=L.marker([48.4427289,5.1385305],{icon:icon_lycee,bounceOnAdd: true, bounceOnAddOptions: {duration: 500, height: 100},bounceOnAddCallback: function() {console.log('done')}}).bindPopup('&lt;p align=center&gt; &lt;font size=2&gt; &lt;b&gt;Allemand&lt;/font&gt;  &lt;br&gt;&lt;br&gt;LGT PHILIPPE LEBON (public)&lt;/b&gt; &lt;br&gt;&lt;i&gt;JOINVILLE&lt;/i&gt; &lt;br&gt; &lt;table border align = center bgcolor = #D8D9CA width=100&gt; &lt;tr align=center &gt; &lt;th&gt; LV1 &lt;th&gt;24&lt;tr align=center &gt; &lt;th&gt;LV2 &lt;th&gt;51&lt;tr align=center &gt; &lt;th&gt;LV3 &lt;th&gt;&lt;tr align=center &gt; &lt;th&gt; Lvapp &lt;th&gt;');AllemandL0520019N.addTo (AllemandL);</v>
      </c>
    </row>
    <row r="175" spans="1:17" x14ac:dyDescent="0.2">
      <c r="A175" s="7" t="s">
        <v>609</v>
      </c>
      <c r="B175" s="10" t="s">
        <v>302</v>
      </c>
      <c r="C175" s="7" t="s">
        <v>673</v>
      </c>
      <c r="D175" s="7" t="s">
        <v>300</v>
      </c>
      <c r="E175" s="7" t="s">
        <v>17</v>
      </c>
      <c r="F175" s="7" t="s">
        <v>301</v>
      </c>
      <c r="G175" s="7" t="s">
        <v>847</v>
      </c>
      <c r="H175" s="7" t="s">
        <v>1259</v>
      </c>
      <c r="I175" s="7" t="s">
        <v>1260</v>
      </c>
      <c r="J175" s="7" t="s">
        <v>1377</v>
      </c>
      <c r="K175" s="7" t="s">
        <v>1372</v>
      </c>
      <c r="L175" s="7" t="s">
        <v>302</v>
      </c>
      <c r="M175" s="24">
        <v>13</v>
      </c>
      <c r="N175" s="24">
        <v>85</v>
      </c>
      <c r="O175" s="24"/>
      <c r="P175" s="24"/>
      <c r="Q175" t="str">
        <f t="shared" si="2"/>
        <v>var AllemandL0520027X=L.marker([48.6434668,4.9638164],{icon:icon_lycee,bounceOnAdd: true, bounceOnAddOptions: {duration: 500, height: 100},bounceOnAddCallback: function() {console.log('done')}}).bindPopup('&lt;p align=center&gt; &lt;font size=2&gt; &lt;b&gt;Allemand&lt;/font&gt;  &lt;br&gt;&lt;br&gt;LGT ST EXUPERY (public)&lt;/b&gt; &lt;br&gt;&lt;i&gt;SAINT-DIZIER&lt;/i&gt; &lt;br&gt; &lt;table border align = center bgcolor = #D8D9CA width=100&gt; &lt;tr align=center &gt; &lt;th&gt; LV1 &lt;th&gt;13&lt;tr align=center &gt; &lt;th&gt;LV2 &lt;th&gt;85&lt;tr align=center &gt; &lt;th&gt;LV3 &lt;th&gt;&lt;tr align=center &gt; &lt;th&gt; Lvapp &lt;th&gt;');AllemandL0520027X.addTo (AllemandL);</v>
      </c>
    </row>
    <row r="176" spans="1:17" x14ac:dyDescent="0.2">
      <c r="A176" s="7" t="s">
        <v>609</v>
      </c>
      <c r="B176" s="10" t="s">
        <v>302</v>
      </c>
      <c r="C176" s="7" t="s">
        <v>673</v>
      </c>
      <c r="D176" s="7" t="s">
        <v>303</v>
      </c>
      <c r="E176" s="7" t="s">
        <v>17</v>
      </c>
      <c r="F176" s="7" t="s">
        <v>304</v>
      </c>
      <c r="G176" s="7" t="s">
        <v>848</v>
      </c>
      <c r="H176" s="7" t="s">
        <v>1261</v>
      </c>
      <c r="I176" s="7" t="s">
        <v>1262</v>
      </c>
      <c r="J176" s="7" t="s">
        <v>1377</v>
      </c>
      <c r="K176" s="7" t="s">
        <v>1372</v>
      </c>
      <c r="L176" s="7" t="s">
        <v>302</v>
      </c>
      <c r="M176" s="24">
        <v>5</v>
      </c>
      <c r="N176" s="24">
        <v>52</v>
      </c>
      <c r="O176" s="24"/>
      <c r="P176" s="24"/>
      <c r="Q176" t="str">
        <f t="shared" si="2"/>
        <v>var AllemandL0520028Y=L.marker([48.6443421,4.9756334],{icon:icon_lycee,bounceOnAdd: true, bounceOnAddOptions: {duration: 500, height: 100},bounceOnAddCallback: function() {console.log('done')}}).bindPopup('&lt;p align=center&gt; &lt;font size=2&gt; &lt;b&gt;Allemand&lt;/font&gt;  &lt;br&gt;&lt;br&gt;LGT BLAISE PASCAL (public)&lt;/b&gt; &lt;br&gt;&lt;i&gt;SAINT-DIZIER&lt;/i&gt; &lt;br&gt; &lt;table border align = center bgcolor = #D8D9CA width=100&gt; &lt;tr align=center &gt; &lt;th&gt; LV1 &lt;th&gt;5&lt;tr align=center &gt; &lt;th&gt;LV2 &lt;th&gt;52&lt;tr align=center &gt; &lt;th&gt;LV3 &lt;th&gt;&lt;tr align=center &gt; &lt;th&gt; Lvapp &lt;th&gt;');AllemandL0520028Y.addTo (AllemandL);</v>
      </c>
    </row>
    <row r="177" spans="1:17" x14ac:dyDescent="0.2">
      <c r="A177" s="7" t="s">
        <v>609</v>
      </c>
      <c r="B177" s="10" t="s">
        <v>578</v>
      </c>
      <c r="C177" s="7" t="s">
        <v>673</v>
      </c>
      <c r="D177" s="7" t="s">
        <v>348</v>
      </c>
      <c r="E177" s="7" t="s">
        <v>17</v>
      </c>
      <c r="F177" s="7" t="s">
        <v>341</v>
      </c>
      <c r="G177" s="7" t="s">
        <v>849</v>
      </c>
      <c r="H177" s="7" t="s">
        <v>1263</v>
      </c>
      <c r="I177" s="7" t="s">
        <v>1264</v>
      </c>
      <c r="J177" s="7" t="s">
        <v>1377</v>
      </c>
      <c r="K177" s="7" t="s">
        <v>1372</v>
      </c>
      <c r="L177" s="7" t="s">
        <v>273</v>
      </c>
      <c r="M177" s="24"/>
      <c r="N177" s="24">
        <v>233</v>
      </c>
      <c r="O177" s="24"/>
      <c r="P177" s="24"/>
      <c r="Q177" t="str">
        <f t="shared" si="2"/>
        <v>var AllemandL0520844K=L.marker([48.1065656,5.1477137],{icon:icon_lycee,bounceOnAdd: true, bounceOnAddOptions: {duration: 500, height: 100},bounceOnAddCallback: function() {console.log('done')}}).bindPopup('&lt;p align=center&gt; &lt;font size=2&gt; &lt;b&gt;Allemand&lt;/font&gt;  &lt;br&gt;&lt;br&gt;LGT EDME BOUCHARDON (public)&lt;/b&gt; &lt;br&gt;&lt;i&gt;CHAUMONT&lt;/i&gt; &lt;br&gt; &lt;table border align = center bgcolor = #D8D9CA width=100&gt; &lt;tr align=center &gt; &lt;th&gt; LV1 &lt;th&gt;&lt;tr align=center &gt; &lt;th&gt;LV2 &lt;th&gt;233&lt;tr align=center &gt; &lt;th&gt;LV3 &lt;th&gt;&lt;tr align=center &gt; &lt;th&gt; Lvapp &lt;th&gt;');AllemandL0520844K.addTo (AllemandL);</v>
      </c>
    </row>
    <row r="178" spans="1:17" x14ac:dyDescent="0.2">
      <c r="A178" s="7" t="s">
        <v>356</v>
      </c>
      <c r="B178" s="10" t="s">
        <v>394</v>
      </c>
      <c r="C178" s="7" t="s">
        <v>673</v>
      </c>
      <c r="D178" s="7" t="s">
        <v>398</v>
      </c>
      <c r="E178" s="7" t="s">
        <v>17</v>
      </c>
      <c r="F178" s="7" t="s">
        <v>399</v>
      </c>
      <c r="G178" s="7" t="s">
        <v>850</v>
      </c>
      <c r="H178" s="7" t="s">
        <v>1265</v>
      </c>
      <c r="I178" s="7" t="s">
        <v>1266</v>
      </c>
      <c r="J178" s="7" t="s">
        <v>1377</v>
      </c>
      <c r="K178" s="7" t="s">
        <v>1372</v>
      </c>
      <c r="L178" s="7" t="s">
        <v>394</v>
      </c>
      <c r="M178" s="24">
        <v>12</v>
      </c>
      <c r="N178" s="24">
        <v>171</v>
      </c>
      <c r="O178" s="24"/>
      <c r="P178" s="24"/>
      <c r="Q178" t="str">
        <f t="shared" si="2"/>
        <v>var AllemandL0510035L=L.marker([49.2511515,4.0277058],{icon:icon_lycee,bounceOnAdd: true, bounceOnAddOptions: {duration: 500, height: 100},bounceOnAddCallback: function() {console.log('done')}}).bindPopup('&lt;p align=center&gt; &lt;font size=2&gt; &lt;b&gt;Allemand&lt;/font&gt;  &lt;br&gt;&lt;br&gt;LGT HUGUES LIBERGIER (public)&lt;/b&gt; &lt;br&gt;&lt;i&gt;REIMS&lt;/i&gt; &lt;br&gt; &lt;table border align = center bgcolor = #D8D9CA width=100&gt; &lt;tr align=center &gt; &lt;th&gt; LV1 &lt;th&gt;12&lt;tr align=center &gt; &lt;th&gt;LV2 &lt;th&gt;171&lt;tr align=center &gt; &lt;th&gt;LV3 &lt;th&gt;&lt;tr align=center &gt; &lt;th&gt; Lvapp &lt;th&gt;');AllemandL0510035L.addTo (AllemandL);</v>
      </c>
    </row>
    <row r="179" spans="1:17" x14ac:dyDescent="0.2">
      <c r="A179" s="7" t="s">
        <v>609</v>
      </c>
      <c r="B179" s="10" t="s">
        <v>302</v>
      </c>
      <c r="C179" s="7" t="s">
        <v>674</v>
      </c>
      <c r="D179" s="7" t="s">
        <v>320</v>
      </c>
      <c r="E179" s="7" t="s">
        <v>17</v>
      </c>
      <c r="F179" s="7" t="s">
        <v>598</v>
      </c>
      <c r="G179" s="7" t="s">
        <v>851</v>
      </c>
      <c r="H179" s="7" t="s">
        <v>1267</v>
      </c>
      <c r="I179" s="7" t="s">
        <v>1268</v>
      </c>
      <c r="J179" s="7" t="s">
        <v>1377</v>
      </c>
      <c r="K179" s="7" t="s">
        <v>1372</v>
      </c>
      <c r="L179" s="7" t="s">
        <v>302</v>
      </c>
      <c r="M179" s="24">
        <v>3</v>
      </c>
      <c r="N179" s="24">
        <v>92</v>
      </c>
      <c r="O179" s="24"/>
      <c r="P179" s="24"/>
      <c r="Q179" t="str">
        <f t="shared" si="2"/>
        <v>var AllemandL0520679F=L.marker([48.6387631,4.9488417],{icon:icon_lycee,bounceOnAdd: true, bounceOnAddOptions: {duration: 500, height: 100},bounceOnAddCallback: function() {console.log('done')}}).bindPopup('&lt;p align=center&gt; &lt;font size=2&gt; &lt;b&gt;Allemand&lt;/font&gt;  &lt;br&gt;&lt;br&gt;LGT ESTIC (privé)&lt;/b&gt; &lt;br&gt;&lt;i&gt;SAINT-DIZIER&lt;/i&gt; &lt;br&gt; &lt;table border align = center bgcolor = #D8D9CA width=100&gt; &lt;tr align=center &gt; &lt;th&gt; LV1 &lt;th&gt;3&lt;tr align=center &gt; &lt;th&gt;LV2 &lt;th&gt;92&lt;tr align=center &gt; &lt;th&gt;LV3 &lt;th&gt;&lt;tr align=center &gt; &lt;th&gt; Lvapp &lt;th&gt;');AllemandL0520679F.addTo (AllemandL);</v>
      </c>
    </row>
    <row r="180" spans="1:17" x14ac:dyDescent="0.2">
      <c r="A180" s="7" t="s">
        <v>609</v>
      </c>
      <c r="B180" s="10" t="s">
        <v>578</v>
      </c>
      <c r="C180" s="7" t="s">
        <v>674</v>
      </c>
      <c r="D180" s="7" t="s">
        <v>322</v>
      </c>
      <c r="E180" s="7" t="s">
        <v>17</v>
      </c>
      <c r="F180" s="7" t="s">
        <v>323</v>
      </c>
      <c r="G180" s="7" t="s">
        <v>852</v>
      </c>
      <c r="H180" s="7" t="s">
        <v>1269</v>
      </c>
      <c r="I180" s="7" t="s">
        <v>1270</v>
      </c>
      <c r="J180" s="7" t="s">
        <v>1377</v>
      </c>
      <c r="K180" s="7" t="s">
        <v>1372</v>
      </c>
      <c r="L180" s="7" t="s">
        <v>273</v>
      </c>
      <c r="M180" s="24"/>
      <c r="N180" s="24">
        <v>44</v>
      </c>
      <c r="O180" s="24"/>
      <c r="P180" s="24"/>
      <c r="Q180" t="str">
        <f t="shared" si="2"/>
        <v>var AllemandL0520685M=L.marker([48.0782686,5.146354],{icon:icon_lycee,bounceOnAdd: true, bounceOnAddOptions: {duration: 500, height: 100},bounceOnAddCallback: function() {console.log('done')}}).bindPopup('&lt;p align=center&gt; &lt;font size=2&gt; &lt;b&gt;Allemand&lt;/font&gt;  &lt;br&gt;&lt;br&gt;LGT OUDINOT (privé)&lt;/b&gt; &lt;br&gt;&lt;i&gt;CHAUMONT&lt;/i&gt; &lt;br&gt; &lt;table border align = center bgcolor = #D8D9CA width=100&gt; &lt;tr align=center &gt; &lt;th&gt; LV1 &lt;th&gt;&lt;tr align=center &gt; &lt;th&gt;LV2 &lt;th&gt;44&lt;tr align=center &gt; &lt;th&gt;LV3 &lt;th&gt;&lt;tr align=center &gt; &lt;th&gt; Lvapp &lt;th&gt;');AllemandL0520685M.addTo (AllemandL);</v>
      </c>
    </row>
    <row r="181" spans="1:17" x14ac:dyDescent="0.2">
      <c r="A181" s="7" t="s">
        <v>149</v>
      </c>
      <c r="B181" s="10" t="s">
        <v>589</v>
      </c>
      <c r="C181" s="7" t="s">
        <v>673</v>
      </c>
      <c r="D181" s="7" t="s">
        <v>178</v>
      </c>
      <c r="E181" s="7" t="s">
        <v>70</v>
      </c>
      <c r="F181" s="7" t="s">
        <v>179</v>
      </c>
      <c r="G181" s="7" t="s">
        <v>853</v>
      </c>
      <c r="H181" s="7" t="s">
        <v>1271</v>
      </c>
      <c r="I181" s="7" t="s">
        <v>1272</v>
      </c>
      <c r="J181" s="7" t="s">
        <v>1377</v>
      </c>
      <c r="K181" s="7" t="s">
        <v>1372</v>
      </c>
      <c r="L181" s="7" t="s">
        <v>177</v>
      </c>
      <c r="M181" s="24"/>
      <c r="N181" s="24">
        <v>70</v>
      </c>
      <c r="O181" s="24"/>
      <c r="P181" s="24"/>
      <c r="Q181" t="str">
        <f t="shared" si="2"/>
        <v>var AllemandL0100016N=L.marker([48.5169346,3.7170874],{icon:icon_lycee,bounceOnAdd: true, bounceOnAddOptions: {duration: 500, height: 100},bounceOnAddCallback: function() {console.log('done')}}).bindPopup('&lt;p align=center&gt; &lt;font size=2&gt; &lt;b&gt;Allemand&lt;/font&gt;  &lt;br&gt;&lt;br&gt;LP DENIS DIDEROT (public)&lt;/b&gt; &lt;br&gt;&lt;i&gt;ROMILLY-SUR-SEINE&lt;/i&gt; &lt;br&gt; &lt;table border align = center bgcolor = #D8D9CA width=100&gt; &lt;tr align=center &gt; &lt;th&gt; LV1 &lt;th&gt;&lt;tr align=center &gt; &lt;th&gt;LV2 &lt;th&gt;70&lt;tr align=center &gt; &lt;th&gt;LV3 &lt;th&gt;&lt;tr align=center &gt; &lt;th&gt; Lvapp &lt;th&gt;');AllemandL0100016N.addTo (AllemandL);</v>
      </c>
    </row>
    <row r="182" spans="1:17" x14ac:dyDescent="0.2">
      <c r="A182" s="7" t="s">
        <v>609</v>
      </c>
      <c r="B182" s="10" t="s">
        <v>578</v>
      </c>
      <c r="C182" s="7" t="s">
        <v>673</v>
      </c>
      <c r="D182" s="7" t="s">
        <v>340</v>
      </c>
      <c r="E182" s="7" t="s">
        <v>70</v>
      </c>
      <c r="F182" s="7" t="s">
        <v>341</v>
      </c>
      <c r="G182" s="7" t="s">
        <v>857</v>
      </c>
      <c r="H182" s="7" t="s">
        <v>1273</v>
      </c>
      <c r="I182" s="7" t="s">
        <v>1274</v>
      </c>
      <c r="J182" s="7" t="s">
        <v>1377</v>
      </c>
      <c r="K182" s="7" t="s">
        <v>1372</v>
      </c>
      <c r="L182" s="7" t="s">
        <v>273</v>
      </c>
      <c r="M182" s="24"/>
      <c r="N182" s="24">
        <v>61</v>
      </c>
      <c r="O182" s="24"/>
      <c r="P182" s="24"/>
      <c r="Q182" t="str">
        <f t="shared" si="2"/>
        <v>var AllemandL0520795G=L.marker([48.1060086,5.1474075],{icon:icon_lycee,bounceOnAdd: true, bounceOnAddOptions: {duration: 500, height: 100},bounceOnAddCallback: function() {console.log('done')}}).bindPopup('&lt;p align=center&gt; &lt;font size=2&gt; &lt;b&gt;Allemand&lt;/font&gt;  &lt;br&gt;&lt;br&gt;LP EDME BOUCHARDON (public)&lt;/b&gt; &lt;br&gt;&lt;i&gt;CHAUMONT&lt;/i&gt; &lt;br&gt; &lt;table border align = center bgcolor = #D8D9CA width=100&gt; &lt;tr align=center &gt; &lt;th&gt; LV1 &lt;th&gt;&lt;tr align=center &gt; &lt;th&gt;LV2 &lt;th&gt;61&lt;tr align=center &gt; &lt;th&gt;LV3 &lt;th&gt;&lt;tr align=center &gt; &lt;th&gt; Lvapp &lt;th&gt;');AllemandL0520795G.addTo (AllemandL);</v>
      </c>
    </row>
    <row r="183" spans="1:17" x14ac:dyDescent="0.2">
      <c r="A183" s="7" t="s">
        <v>609</v>
      </c>
      <c r="B183" s="10" t="s">
        <v>302</v>
      </c>
      <c r="C183" s="7" t="s">
        <v>673</v>
      </c>
      <c r="D183" s="7" t="s">
        <v>349</v>
      </c>
      <c r="E183" s="7" t="s">
        <v>70</v>
      </c>
      <c r="F183" s="7" t="s">
        <v>301</v>
      </c>
      <c r="G183" s="7" t="s">
        <v>858</v>
      </c>
      <c r="H183" s="7" t="s">
        <v>1259</v>
      </c>
      <c r="I183" s="7" t="s">
        <v>1260</v>
      </c>
      <c r="J183" s="7" t="s">
        <v>1377</v>
      </c>
      <c r="K183" s="7" t="s">
        <v>1372</v>
      </c>
      <c r="L183" s="7" t="s">
        <v>302</v>
      </c>
      <c r="M183" s="24"/>
      <c r="N183" s="24">
        <v>22</v>
      </c>
      <c r="O183" s="24"/>
      <c r="P183" s="24"/>
      <c r="Q183" t="str">
        <f t="shared" si="2"/>
        <v>var AllemandL0520923W=L.marker([48.6434668,4.9638164],{icon:icon_lycee,bounceOnAdd: true, bounceOnAddOptions: {duration: 500, height: 100},bounceOnAddCallback: function() {console.log('done')}}).bindPopup('&lt;p align=center&gt; &lt;font size=2&gt; &lt;b&gt;Allemand&lt;/font&gt;  &lt;br&gt;&lt;br&gt;LP ST EXUPERY (public)&lt;/b&gt; &lt;br&gt;&lt;i&gt;SAINT-DIZIER&lt;/i&gt; &lt;br&gt; &lt;table border align = center bgcolor = #D8D9CA width=100&gt; &lt;tr align=center &gt; &lt;th&gt; LV1 &lt;th&gt;&lt;tr align=center &gt; &lt;th&gt;LV2 &lt;th&gt;22&lt;tr align=center &gt; &lt;th&gt;LV3 &lt;th&gt;&lt;tr align=center &gt; &lt;th&gt; Lvapp &lt;th&gt;');AllemandL0520923W.addTo (AllemandL);</v>
      </c>
    </row>
    <row r="184" spans="1:17" x14ac:dyDescent="0.2">
      <c r="A184" s="7" t="s">
        <v>11</v>
      </c>
      <c r="B184" s="10" t="s">
        <v>576</v>
      </c>
      <c r="C184" s="7" t="s">
        <v>673</v>
      </c>
      <c r="D184" s="7" t="s">
        <v>21</v>
      </c>
      <c r="E184" s="7" t="s">
        <v>70</v>
      </c>
      <c r="F184" s="7" t="s">
        <v>601</v>
      </c>
      <c r="G184" s="7" t="s">
        <v>859</v>
      </c>
      <c r="H184" s="7" t="s">
        <v>947</v>
      </c>
      <c r="I184" s="7" t="s">
        <v>948</v>
      </c>
      <c r="J184" s="7" t="s">
        <v>1377</v>
      </c>
      <c r="K184" s="7" t="s">
        <v>1372</v>
      </c>
      <c r="L184" s="7" t="s">
        <v>15</v>
      </c>
      <c r="M184" s="24">
        <v>3</v>
      </c>
      <c r="N184" s="24">
        <v>185</v>
      </c>
      <c r="O184" s="24"/>
      <c r="P184" s="24"/>
      <c r="Q184" t="str">
        <f t="shared" si="2"/>
        <v>var AllemandL0080010T=L.marker([49.778935,4.7021335],{icon:icon_lycee,bounceOnAdd: true, bounceOnAddOptions: {duration: 500, height: 100},bounceOnAddCallback: function() {console.log('done')}}).bindPopup('&lt;p align=center&gt; &lt;font size=2&gt; &lt;b&gt;Allemand&lt;/font&gt;  &lt;br&gt;&lt;br&gt;LP SIMONE VEIL (public)&lt;/b&gt; &lt;br&gt;&lt;i&gt;CHARLEVILLE-MEZIERES&lt;/i&gt; &lt;br&gt; &lt;table border align = center bgcolor = #D8D9CA width=100&gt; &lt;tr align=center &gt; &lt;th&gt; LV1 &lt;th&gt;3&lt;tr align=center &gt; &lt;th&gt;LV2 &lt;th&gt;185&lt;tr align=center &gt; &lt;th&gt;LV3 &lt;th&gt;&lt;tr align=center &gt; &lt;th&gt; Lvapp &lt;th&gt;');AllemandL0080010T.addTo (AllemandL);</v>
      </c>
    </row>
    <row r="185" spans="1:17" x14ac:dyDescent="0.2">
      <c r="A185" s="7" t="s">
        <v>11</v>
      </c>
      <c r="B185" s="10" t="s">
        <v>576</v>
      </c>
      <c r="C185" s="7" t="s">
        <v>673</v>
      </c>
      <c r="D185" s="7" t="s">
        <v>39</v>
      </c>
      <c r="E185" s="7" t="s">
        <v>70</v>
      </c>
      <c r="F185" s="7" t="s">
        <v>40</v>
      </c>
      <c r="G185" s="7" t="s">
        <v>860</v>
      </c>
      <c r="H185" s="7" t="s">
        <v>1275</v>
      </c>
      <c r="I185" s="7" t="s">
        <v>1276</v>
      </c>
      <c r="J185" s="7" t="s">
        <v>1377</v>
      </c>
      <c r="K185" s="7" t="s">
        <v>1372</v>
      </c>
      <c r="L185" s="7" t="s">
        <v>15</v>
      </c>
      <c r="M185" s="24">
        <v>5</v>
      </c>
      <c r="N185" s="24">
        <v>24</v>
      </c>
      <c r="O185" s="24"/>
      <c r="P185" s="24"/>
      <c r="Q185" t="str">
        <f t="shared" si="2"/>
        <v>var AllemandL0080028M=L.marker([49.7491164,4.7133287],{icon:icon_lycee,bounceOnAdd: true, bounceOnAddOptions: {duration: 500, height: 100},bounceOnAddCallback: function() {console.log('done')}}).bindPopup('&lt;p align=center&gt; &lt;font size=2&gt; &lt;b&gt;Allemand&lt;/font&gt;  &lt;br&gt;&lt;br&gt;LP ARMAND MALAISE (public)&lt;/b&gt; &lt;br&gt;&lt;i&gt;CHARLEVILLE-MEZIERES&lt;/i&gt; &lt;br&gt; &lt;table border align = center bgcolor = #D8D9CA width=100&gt; &lt;tr align=center &gt; &lt;th&gt; LV1 &lt;th&gt;5&lt;tr align=center &gt; &lt;th&gt;LV2 &lt;th&gt;24&lt;tr align=center &gt; &lt;th&gt;LV3 &lt;th&gt;&lt;tr align=center &gt; &lt;th&gt; Lvapp &lt;th&gt;');AllemandL0080028M.addTo (AllemandL);</v>
      </c>
    </row>
    <row r="186" spans="1:17" x14ac:dyDescent="0.2">
      <c r="A186" s="7" t="s">
        <v>11</v>
      </c>
      <c r="B186" s="10" t="s">
        <v>576</v>
      </c>
      <c r="C186" s="7" t="s">
        <v>673</v>
      </c>
      <c r="D186" s="7" t="s">
        <v>60</v>
      </c>
      <c r="E186" s="7" t="s">
        <v>70</v>
      </c>
      <c r="F186" s="7" t="s">
        <v>61</v>
      </c>
      <c r="G186" s="7" t="s">
        <v>861</v>
      </c>
      <c r="H186" s="7" t="s">
        <v>1277</v>
      </c>
      <c r="I186" s="7" t="s">
        <v>1278</v>
      </c>
      <c r="J186" s="7" t="s">
        <v>1377</v>
      </c>
      <c r="K186" s="7" t="s">
        <v>1372</v>
      </c>
      <c r="L186" s="7" t="s">
        <v>57</v>
      </c>
      <c r="M186" s="24">
        <v>41</v>
      </c>
      <c r="N186" s="24">
        <v>48</v>
      </c>
      <c r="O186" s="24"/>
      <c r="P186" s="24"/>
      <c r="Q186" t="str">
        <f t="shared" si="2"/>
        <v>var AllemandL0080047H=L.marker([49.6999484,4.9331038],{icon:icon_lycee,bounceOnAdd: true, bounceOnAddOptions: {duration: 500, height: 100},bounceOnAddCallback: function() {console.log('done')}}).bindPopup('&lt;p align=center&gt; &lt;font size=2&gt; &lt;b&gt;Allemand&lt;/font&gt;  &lt;br&gt;&lt;br&gt;LP JEAN-BAPTISTE CLEMENT (public)&lt;/b&gt; &lt;br&gt;&lt;i&gt;SEDAN&lt;/i&gt; &lt;br&gt; &lt;table border align = center bgcolor = #D8D9CA width=100&gt; &lt;tr align=center &gt; &lt;th&gt; LV1 &lt;th&gt;41&lt;tr align=center &gt; &lt;th&gt;LV2 &lt;th&gt;48&lt;tr align=center &gt; &lt;th&gt;LV3 &lt;th&gt;&lt;tr align=center &gt; &lt;th&gt; Lvapp &lt;th&gt;');AllemandL0080047H.addTo (AllemandL);</v>
      </c>
    </row>
    <row r="187" spans="1:17" x14ac:dyDescent="0.2">
      <c r="A187" s="7" t="s">
        <v>11</v>
      </c>
      <c r="B187" s="10" t="s">
        <v>576</v>
      </c>
      <c r="C187" s="7" t="s">
        <v>673</v>
      </c>
      <c r="D187" s="7" t="s">
        <v>62</v>
      </c>
      <c r="E187" s="7" t="s">
        <v>70</v>
      </c>
      <c r="F187" s="7" t="s">
        <v>63</v>
      </c>
      <c r="G187" s="7" t="s">
        <v>862</v>
      </c>
      <c r="H187" s="7" t="s">
        <v>1279</v>
      </c>
      <c r="I187" s="7" t="s">
        <v>1280</v>
      </c>
      <c r="J187" s="7" t="s">
        <v>1377</v>
      </c>
      <c r="K187" s="7" t="s">
        <v>1372</v>
      </c>
      <c r="L187" s="7" t="s">
        <v>57</v>
      </c>
      <c r="M187" s="24"/>
      <c r="N187" s="24">
        <v>125</v>
      </c>
      <c r="O187" s="24"/>
      <c r="P187" s="24"/>
      <c r="Q187" t="str">
        <f t="shared" si="2"/>
        <v>var AllemandL0080048J=L.marker([49.7030608,4.9469312],{icon:icon_lycee,bounceOnAdd: true, bounceOnAddOptions: {duration: 500, height: 100},bounceOnAddCallback: function() {console.log('done')}}).bindPopup('&lt;p align=center&gt; &lt;font size=2&gt; &lt;b&gt;Allemand&lt;/font&gt;  &lt;br&gt;&lt;br&gt;LP LE CHATEAU (public)&lt;/b&gt; &lt;br&gt;&lt;i&gt;SEDAN&lt;/i&gt; &lt;br&gt; &lt;table border align = center bgcolor = #D8D9CA width=100&gt; &lt;tr align=center &gt; &lt;th&gt; LV1 &lt;th&gt;&lt;tr align=center &gt; &lt;th&gt;LV2 &lt;th&gt;125&lt;tr align=center &gt; &lt;th&gt;LV3 &lt;th&gt;&lt;tr align=center &gt; &lt;th&gt; Lvapp &lt;th&gt;');AllemandL0080048J.addTo (AllemandL);</v>
      </c>
    </row>
    <row r="188" spans="1:17" x14ac:dyDescent="0.2">
      <c r="A188" s="7" t="s">
        <v>149</v>
      </c>
      <c r="B188" s="10" t="s">
        <v>590</v>
      </c>
      <c r="C188" s="7" t="s">
        <v>673</v>
      </c>
      <c r="D188" s="7" t="s">
        <v>260</v>
      </c>
      <c r="E188" s="7" t="s">
        <v>70</v>
      </c>
      <c r="F188" s="7" t="s">
        <v>259</v>
      </c>
      <c r="G188" s="7" t="s">
        <v>864</v>
      </c>
      <c r="H188" s="7" t="s">
        <v>1247</v>
      </c>
      <c r="I188" s="7" t="s">
        <v>1248</v>
      </c>
      <c r="J188" s="7" t="s">
        <v>1377</v>
      </c>
      <c r="K188" s="7" t="s">
        <v>1372</v>
      </c>
      <c r="L188" s="7" t="s">
        <v>211</v>
      </c>
      <c r="M188" s="24"/>
      <c r="N188" s="24">
        <v>134</v>
      </c>
      <c r="O188" s="24"/>
      <c r="P188" s="24"/>
      <c r="Q188" t="str">
        <f t="shared" si="2"/>
        <v>var AllemandL0101022G=L.marker([48.2919226,4.0247894],{icon:icon_lycee,bounceOnAdd: true, bounceOnAddOptions: {duration: 500, height: 100},bounceOnAddCallback: function() {console.log('done')}}).bindPopup('&lt;p align=center&gt; &lt;font size=2&gt; &lt;b&gt;Allemand&lt;/font&gt;  &lt;br&gt;&lt;br&gt;LP EDOUARD HERRIOT (public)&lt;/b&gt; &lt;br&gt;&lt;i&gt;SAINTE-SAVINE&lt;/i&gt; &lt;br&gt; &lt;table border align = center bgcolor = #D8D9CA width=100&gt; &lt;tr align=center &gt; &lt;th&gt; LV1 &lt;th&gt;&lt;tr align=center &gt; &lt;th&gt;LV2 &lt;th&gt;134&lt;tr align=center &gt; &lt;th&gt;LV3 &lt;th&gt;&lt;tr align=center &gt; &lt;th&gt; Lvapp &lt;th&gt;');AllemandL0101022G.addTo (AllemandL);</v>
      </c>
    </row>
    <row r="189" spans="1:17" x14ac:dyDescent="0.2">
      <c r="A189" s="7" t="s">
        <v>356</v>
      </c>
      <c r="B189" s="10" t="s">
        <v>394</v>
      </c>
      <c r="C189" s="7" t="s">
        <v>673</v>
      </c>
      <c r="D189" s="7" t="s">
        <v>400</v>
      </c>
      <c r="E189" s="7" t="s">
        <v>70</v>
      </c>
      <c r="F189" s="7" t="s">
        <v>401</v>
      </c>
      <c r="G189" s="7" t="s">
        <v>865</v>
      </c>
      <c r="H189" s="7" t="s">
        <v>1281</v>
      </c>
      <c r="I189" s="7" t="s">
        <v>1282</v>
      </c>
      <c r="J189" s="7" t="s">
        <v>1377</v>
      </c>
      <c r="K189" s="7" t="s">
        <v>1372</v>
      </c>
      <c r="L189" s="7" t="s">
        <v>394</v>
      </c>
      <c r="M189" s="24"/>
      <c r="N189" s="24">
        <v>89</v>
      </c>
      <c r="O189" s="24"/>
      <c r="P189" s="24"/>
      <c r="Q189" t="str">
        <f t="shared" si="2"/>
        <v>var AllemandL0510036M=L.marker([49.2749947,4.0284865],{icon:icon_lycee,bounceOnAdd: true, bounceOnAddOptions: {duration: 500, height: 100},bounceOnAddCallback: function() {console.log('done')}}).bindPopup('&lt;p align=center&gt; &lt;font size=2&gt; &lt;b&gt;Allemand&lt;/font&gt;  &lt;br&gt;&lt;br&gt;LP GUSTAVE EIFFEL (public)&lt;/b&gt; &lt;br&gt;&lt;i&gt;REIMS&lt;/i&gt; &lt;br&gt; &lt;table border align = center bgcolor = #D8D9CA width=100&gt; &lt;tr align=center &gt; &lt;th&gt; LV1 &lt;th&gt;&lt;tr align=center &gt; &lt;th&gt;LV2 &lt;th&gt;89&lt;tr align=center &gt; &lt;th&gt;LV3 &lt;th&gt;&lt;tr align=center &gt; &lt;th&gt; Lvapp &lt;th&gt;');AllemandL0510036M.addTo (AllemandL);</v>
      </c>
    </row>
    <row r="190" spans="1:17" x14ac:dyDescent="0.2">
      <c r="A190" s="7" t="s">
        <v>356</v>
      </c>
      <c r="B190" s="10" t="s">
        <v>394</v>
      </c>
      <c r="C190" s="7" t="s">
        <v>673</v>
      </c>
      <c r="D190" s="7" t="s">
        <v>402</v>
      </c>
      <c r="E190" s="7" t="s">
        <v>70</v>
      </c>
      <c r="F190" s="7" t="s">
        <v>403</v>
      </c>
      <c r="G190" s="7" t="s">
        <v>866</v>
      </c>
      <c r="H190" s="7" t="s">
        <v>1283</v>
      </c>
      <c r="I190" s="7" t="s">
        <v>1284</v>
      </c>
      <c r="J190" s="7" t="s">
        <v>1377</v>
      </c>
      <c r="K190" s="7" t="s">
        <v>1372</v>
      </c>
      <c r="L190" s="7" t="s">
        <v>394</v>
      </c>
      <c r="M190" s="24"/>
      <c r="N190" s="24">
        <v>19</v>
      </c>
      <c r="O190" s="24"/>
      <c r="P190" s="24"/>
      <c r="Q190" t="str">
        <f t="shared" si="2"/>
        <v>var AllemandL0510037N=L.marker([49.2495571,4.0576011],{icon:icon_lycee,bounceOnAdd: true, bounceOnAddOptions: {duration: 500, height: 100},bounceOnAddCallback: function() {console.log('done')}}).bindPopup('&lt;p align=center&gt; &lt;font size=2&gt; &lt;b&gt;Allemand&lt;/font&gt;  &lt;br&gt;&lt;br&gt;LP YSER (public)&lt;/b&gt; &lt;br&gt;&lt;i&gt;REIMS&lt;/i&gt; &lt;br&gt; &lt;table border align = center bgcolor = #D8D9CA width=100&gt; &lt;tr align=center &gt; &lt;th&gt; LV1 &lt;th&gt;&lt;tr align=center &gt; &lt;th&gt;LV2 &lt;th&gt;19&lt;tr align=center &gt; &lt;th&gt;LV3 &lt;th&gt;&lt;tr align=center &gt; &lt;th&gt; Lvapp &lt;th&gt;');AllemandL0510037N.addTo (AllemandL);</v>
      </c>
    </row>
    <row r="191" spans="1:17" x14ac:dyDescent="0.2">
      <c r="A191" s="7" t="s">
        <v>356</v>
      </c>
      <c r="B191" s="10" t="s">
        <v>394</v>
      </c>
      <c r="C191" s="7" t="s">
        <v>673</v>
      </c>
      <c r="D191" s="7" t="s">
        <v>507</v>
      </c>
      <c r="E191" s="7" t="s">
        <v>70</v>
      </c>
      <c r="F191" s="7" t="s">
        <v>494</v>
      </c>
      <c r="G191" s="7" t="s">
        <v>868</v>
      </c>
      <c r="H191" s="7" t="s">
        <v>1285</v>
      </c>
      <c r="I191" s="7" t="s">
        <v>1286</v>
      </c>
      <c r="J191" s="7" t="s">
        <v>1377</v>
      </c>
      <c r="K191" s="7" t="s">
        <v>1372</v>
      </c>
      <c r="L191" s="7" t="s">
        <v>394</v>
      </c>
      <c r="M191" s="24">
        <v>7</v>
      </c>
      <c r="N191" s="24">
        <v>45</v>
      </c>
      <c r="O191" s="24"/>
      <c r="P191" s="24"/>
      <c r="Q191" t="str">
        <f t="shared" si="2"/>
        <v>var AllemandL0511430C=L.marker([49.2317832,4.0034519],{icon:icon_lycee,bounceOnAdd: true, bounceOnAddOptions: {duration: 500, height: 100},bounceOnAddCallback: function() {console.log('done')}}).bindPopup('&lt;p align=center&gt; &lt;font size=2&gt; &lt;b&gt;Allemand&lt;/font&gt;  &lt;br&gt;&lt;br&gt;LP JOLIOT-CURIE (public)&lt;/b&gt; &lt;br&gt;&lt;i&gt;REIMS&lt;/i&gt; &lt;br&gt; &lt;table border align = center bgcolor = #D8D9CA width=100&gt; &lt;tr align=center &gt; &lt;th&gt; LV1 &lt;th&gt;7&lt;tr align=center &gt; &lt;th&gt;LV2 &lt;th&gt;45&lt;tr align=center &gt; &lt;th&gt;LV3 &lt;th&gt;&lt;tr align=center &gt; &lt;th&gt; Lvapp &lt;th&gt;');AllemandL0511430C.addTo (AllemandL);</v>
      </c>
    </row>
    <row r="192" spans="1:17" x14ac:dyDescent="0.2">
      <c r="A192" s="7" t="s">
        <v>609</v>
      </c>
      <c r="B192" s="10" t="s">
        <v>302</v>
      </c>
      <c r="C192" s="7" t="s">
        <v>673</v>
      </c>
      <c r="D192" s="7" t="s">
        <v>306</v>
      </c>
      <c r="E192" s="7" t="s">
        <v>70</v>
      </c>
      <c r="F192" s="7" t="s">
        <v>307</v>
      </c>
      <c r="G192" s="7" t="s">
        <v>869</v>
      </c>
      <c r="H192" s="7" t="s">
        <v>1287</v>
      </c>
      <c r="I192" s="7" t="s">
        <v>1288</v>
      </c>
      <c r="J192" s="7" t="s">
        <v>1377</v>
      </c>
      <c r="K192" s="7" t="s">
        <v>1372</v>
      </c>
      <c r="L192" s="7" t="s">
        <v>308</v>
      </c>
      <c r="M192" s="24"/>
      <c r="N192" s="24">
        <v>179</v>
      </c>
      <c r="O192" s="24"/>
      <c r="P192" s="24"/>
      <c r="Q192" t="str">
        <f t="shared" si="2"/>
        <v>var AllemandL0520032C=L.marker([48.5056557,4.941298],{icon:icon_lycee,bounceOnAdd: true, bounceOnAddOptions: {duration: 500, height: 100},bounceOnAddCallback: function() {console.log('done')}}).bindPopup('&lt;p align=center&gt; &lt;font size=2&gt; &lt;b&gt;Allemand&lt;/font&gt;  &lt;br&gt;&lt;br&gt;LP EMILE BAUDOT (public)&lt;/b&gt; &lt;br&gt;&lt;i&gt;WASSY&lt;/i&gt; &lt;br&gt; &lt;table border align = center bgcolor = #D8D9CA width=100&gt; &lt;tr align=center &gt; &lt;th&gt; LV1 &lt;th&gt;&lt;tr align=center &gt; &lt;th&gt;LV2 &lt;th&gt;179&lt;tr align=center &gt; &lt;th&gt;LV3 &lt;th&gt;&lt;tr align=center &gt; &lt;th&gt; Lvapp &lt;th&gt;');AllemandL0520032C.addTo (AllemandL);</v>
      </c>
    </row>
    <row r="193" spans="1:17" x14ac:dyDescent="0.2">
      <c r="A193" s="7" t="s">
        <v>11</v>
      </c>
      <c r="B193" s="10" t="s">
        <v>577</v>
      </c>
      <c r="C193" s="7" t="s">
        <v>674</v>
      </c>
      <c r="D193" s="7" t="s">
        <v>88</v>
      </c>
      <c r="E193" s="7" t="s">
        <v>70</v>
      </c>
      <c r="F193" s="7" t="s">
        <v>90</v>
      </c>
      <c r="G193" s="7" t="s">
        <v>1385</v>
      </c>
      <c r="H193" s="7" t="s">
        <v>1165</v>
      </c>
      <c r="I193" s="7" t="s">
        <v>1166</v>
      </c>
      <c r="J193" s="7" t="s">
        <v>1377</v>
      </c>
      <c r="K193" s="7" t="s">
        <v>1372</v>
      </c>
      <c r="L193" s="7" t="s">
        <v>69</v>
      </c>
      <c r="M193" s="24"/>
      <c r="N193" s="24">
        <v>3</v>
      </c>
      <c r="O193" s="24"/>
      <c r="P193" s="24"/>
      <c r="Q193" t="str">
        <f t="shared" si="2"/>
        <v>var AllemandL0080093H=L.marker([49.3974608,4.6979957],{icon:icon_lycee,bounceOnAdd: true, bounceOnAddOptions: {duration: 500, height: 100},bounceOnAddCallback: function() {console.log('done')}}).bindPopup('&lt;p align=center&gt; &lt;font size=2&gt; &lt;b&gt;Allemand&lt;/font&gt;  &lt;br&gt;&lt;br&gt;LP JEANNE D\'ARC (privé)&lt;/b&gt; &lt;br&gt;&lt;i&gt;VOUZIERS&lt;/i&gt; &lt;br&gt; &lt;table border align = center bgcolor = #D8D9CA width=100&gt; &lt;tr align=center &gt; &lt;th&gt; LV1 &lt;th&gt;&lt;tr align=center &gt; &lt;th&gt;LV2 &lt;th&gt;3&lt;tr align=center &gt; &lt;th&gt;LV3 &lt;th&gt;&lt;tr align=center &gt; &lt;th&gt; Lvapp &lt;th&gt;');AllemandL0080093H.addTo (AllemandL);</v>
      </c>
    </row>
    <row r="194" spans="1:17" x14ac:dyDescent="0.2">
      <c r="A194" s="7" t="s">
        <v>356</v>
      </c>
      <c r="B194" s="10" t="s">
        <v>394</v>
      </c>
      <c r="C194" s="7" t="s">
        <v>674</v>
      </c>
      <c r="D194" s="7" t="s">
        <v>468</v>
      </c>
      <c r="E194" s="7" t="s">
        <v>70</v>
      </c>
      <c r="F194" s="7" t="s">
        <v>455</v>
      </c>
      <c r="G194" s="7" t="s">
        <v>1386</v>
      </c>
      <c r="H194" s="7" t="s">
        <v>1289</v>
      </c>
      <c r="I194" s="7" t="s">
        <v>1290</v>
      </c>
      <c r="J194" s="7" t="s">
        <v>1377</v>
      </c>
      <c r="K194" s="7" t="s">
        <v>1372</v>
      </c>
      <c r="L194" s="7" t="s">
        <v>394</v>
      </c>
      <c r="M194" s="24"/>
      <c r="N194" s="24">
        <v>12</v>
      </c>
      <c r="O194" s="24"/>
      <c r="P194" s="24"/>
      <c r="Q194" t="str">
        <f t="shared" si="2"/>
        <v>var AllemandL0511153B=L.marker([49.2665762,4.0264698],{icon:icon_lycee,bounceOnAdd: true, bounceOnAddOptions: {duration: 500, height: 100},bounceOnAddCallback: function() {console.log('done')}}).bindPopup('&lt;p align=center&gt; &lt;font size=2&gt; &lt;b&gt;Allemand&lt;/font&gt;  &lt;br&gt;&lt;br&gt;LP JEANNE D\'ARC - LA SALLE (privé)&lt;/b&gt; &lt;br&gt;&lt;i&gt;REIMS&lt;/i&gt; &lt;br&gt; &lt;table border align = center bgcolor = #D8D9CA width=100&gt; &lt;tr align=center &gt; &lt;th&gt; LV1 &lt;th&gt;&lt;tr align=center &gt; &lt;th&gt;LV2 &lt;th&gt;12&lt;tr align=center &gt; &lt;th&gt;LV3 &lt;th&gt;&lt;tr align=center &gt; &lt;th&gt; Lvapp &lt;th&gt;');AllemandL0511153B.addTo (AllemandL);</v>
      </c>
    </row>
    <row r="195" spans="1:17" x14ac:dyDescent="0.2">
      <c r="A195" s="7" t="s">
        <v>609</v>
      </c>
      <c r="B195" s="10" t="s">
        <v>302</v>
      </c>
      <c r="C195" s="7" t="s">
        <v>674</v>
      </c>
      <c r="D195" s="7" t="s">
        <v>324</v>
      </c>
      <c r="E195" s="7" t="s">
        <v>70</v>
      </c>
      <c r="F195" s="7" t="s">
        <v>598</v>
      </c>
      <c r="G195" s="7" t="s">
        <v>873</v>
      </c>
      <c r="H195" s="7" t="s">
        <v>1215</v>
      </c>
      <c r="I195" s="7" t="s">
        <v>1216</v>
      </c>
      <c r="J195" s="7" t="s">
        <v>1377</v>
      </c>
      <c r="K195" s="7" t="s">
        <v>1372</v>
      </c>
      <c r="L195" s="7" t="s">
        <v>302</v>
      </c>
      <c r="M195" s="24"/>
      <c r="N195" s="24">
        <v>8</v>
      </c>
      <c r="O195" s="24"/>
      <c r="P195" s="24"/>
      <c r="Q195" t="str">
        <f t="shared" ref="Q195:Q217" si="3">"var Allemand"&amp;J195&amp;D195&amp;"=L.marker(["&amp;H195&amp;","&amp;I195&amp;"],{icon:"&amp;K195&amp;",bounceOnAdd: true, bounceOnAddOptions: {duration: 500, height: 100},bounceOnAddCallback: function() {console.log('done')}}).bindPopup('&lt;p align=center&gt; &lt;font size=2&gt; &lt;b&gt;Allemand&lt;/font&gt;  &lt;br&gt;&lt;br&gt;"&amp;G195&amp;" "&amp;C195&amp;"&lt;/b&gt; &lt;br&gt;&lt;i&gt;"&amp;L195&amp;"&lt;/i&gt; &lt;br&gt; &lt;table border align = center bgcolor = #D8D9CA width=100&gt; &lt;tr align=center &gt; &lt;th&gt; LV1 &lt;th&gt;"&amp;M195&amp;"&lt;tr align=center &gt; &lt;th&gt;LV2 &lt;th&gt;"&amp;N195&amp;"&lt;tr align=center &gt; &lt;th&gt;LV3 &lt;th&gt;"&amp;O195&amp;"&lt;tr align=center &gt; &lt;th&gt; Lvapp &lt;th&gt;"&amp;P195&amp;"');Allemand"&amp;J195&amp;D195&amp;".addTo (Allemand"&amp;J195&amp;");"</f>
        <v>var AllemandL0520692V=L.marker([48.6386466,4.9479875],{icon:icon_lycee,bounceOnAdd: true, bounceOnAddOptions: {duration: 500, height: 100},bounceOnAddCallback: function() {console.log('done')}}).bindPopup('&lt;p align=center&gt; &lt;font size=2&gt; &lt;b&gt;Allemand&lt;/font&gt;  &lt;br&gt;&lt;br&gt;LP ESTIC (privé)&lt;/b&gt; &lt;br&gt;&lt;i&gt;SAINT-DIZIER&lt;/i&gt; &lt;br&gt; &lt;table border align = center bgcolor = #D8D9CA width=100&gt; &lt;tr align=center &gt; &lt;th&gt; LV1 &lt;th&gt;&lt;tr align=center &gt; &lt;th&gt;LV2 &lt;th&gt;8&lt;tr align=center &gt; &lt;th&gt;LV3 &lt;th&gt;&lt;tr align=center &gt; &lt;th&gt; Lvapp &lt;th&gt;');AllemandL0520692V.addTo (AllemandL);</v>
      </c>
    </row>
    <row r="196" spans="1:17" x14ac:dyDescent="0.2">
      <c r="A196" s="7" t="s">
        <v>149</v>
      </c>
      <c r="B196" s="10" t="s">
        <v>590</v>
      </c>
      <c r="C196" s="7" t="s">
        <v>674</v>
      </c>
      <c r="D196" s="7" t="s">
        <v>257</v>
      </c>
      <c r="E196" s="7" t="s">
        <v>70</v>
      </c>
      <c r="F196" s="7" t="s">
        <v>220</v>
      </c>
      <c r="G196" s="7" t="s">
        <v>874</v>
      </c>
      <c r="H196" s="7" t="s">
        <v>1291</v>
      </c>
      <c r="I196" s="7" t="s">
        <v>1292</v>
      </c>
      <c r="J196" s="7" t="s">
        <v>1377</v>
      </c>
      <c r="K196" s="7" t="s">
        <v>1372</v>
      </c>
      <c r="L196" s="7" t="s">
        <v>185</v>
      </c>
      <c r="M196" s="24"/>
      <c r="N196" s="24">
        <v>22</v>
      </c>
      <c r="O196" s="24"/>
      <c r="P196" s="24"/>
      <c r="Q196" t="str">
        <f t="shared" si="3"/>
        <v>var AllemandL0101015Z=L.marker([48.2975004,4.0818211],{icon:icon_lycee,bounceOnAdd: true, bounceOnAddOptions: {duration: 500, height: 100},bounceOnAddCallback: function() {console.log('done')}}).bindPopup('&lt;p align=center&gt; &lt;font size=2&gt; &lt;b&gt;Allemand&lt;/font&gt;  &lt;br&gt;&lt;br&gt;LP LA SALLE (privé)&lt;/b&gt; &lt;br&gt;&lt;i&gt;TROYES&lt;/i&gt; &lt;br&gt; &lt;table border align = center bgcolor = #D8D9CA width=100&gt; &lt;tr align=center &gt; &lt;th&gt; LV1 &lt;th&gt;&lt;tr align=center &gt; &lt;th&gt;LV2 &lt;th&gt;22&lt;tr align=center &gt; &lt;th&gt;LV3 &lt;th&gt;&lt;tr align=center &gt; &lt;th&gt; Lvapp &lt;th&gt;');AllemandL0101015Z.addTo (AllemandL);</v>
      </c>
    </row>
    <row r="197" spans="1:17" x14ac:dyDescent="0.2">
      <c r="A197" s="7" t="s">
        <v>11</v>
      </c>
      <c r="B197" s="10" t="s">
        <v>577</v>
      </c>
      <c r="C197" s="7" t="s">
        <v>673</v>
      </c>
      <c r="D197" s="7" t="s">
        <v>46</v>
      </c>
      <c r="E197" s="7" t="s">
        <v>284</v>
      </c>
      <c r="F197" s="7" t="s">
        <v>47</v>
      </c>
      <c r="G197" s="7" t="s">
        <v>875</v>
      </c>
      <c r="H197" s="7" t="s">
        <v>1293</v>
      </c>
      <c r="I197" s="7" t="s">
        <v>1294</v>
      </c>
      <c r="J197" s="7" t="s">
        <v>1377</v>
      </c>
      <c r="K197" s="7" t="s">
        <v>1372</v>
      </c>
      <c r="L197" s="7" t="s">
        <v>48</v>
      </c>
      <c r="M197" s="24">
        <v>78</v>
      </c>
      <c r="N197" s="24">
        <v>387</v>
      </c>
      <c r="O197" s="24"/>
      <c r="P197" s="24"/>
      <c r="Q197" t="str">
        <f t="shared" si="3"/>
        <v>var AllemandL0080039Z=L.marker([49.5166054,4.3734441],{icon:icon_lycee,bounceOnAdd: true, bounceOnAddOptions: {duration: 500, height: 100},bounceOnAddCallback: function() {console.log('done')}}).bindPopup('&lt;p align=center&gt; &lt;font size=2&gt; &lt;b&gt;Allemand&lt;/font&gt;  &lt;br&gt;&lt;br&gt;LPO PAUL VERLAINE (public)&lt;/b&gt; &lt;br&gt;&lt;i&gt;RETHEL&lt;/i&gt; &lt;br&gt; &lt;table border align = center bgcolor = #D8D9CA width=100&gt; &lt;tr align=center &gt; &lt;th&gt; LV1 &lt;th&gt;78&lt;tr align=center &gt; &lt;th&gt;LV2 &lt;th&gt;387&lt;tr align=center &gt; &lt;th&gt;LV3 &lt;th&gt;&lt;tr align=center &gt; &lt;th&gt; Lvapp &lt;th&gt;');AllemandL0080039Z.addTo (AllemandL);</v>
      </c>
    </row>
    <row r="198" spans="1:17" x14ac:dyDescent="0.2">
      <c r="A198" s="7" t="s">
        <v>11</v>
      </c>
      <c r="B198" s="10" t="s">
        <v>587</v>
      </c>
      <c r="C198" s="7" t="s">
        <v>673</v>
      </c>
      <c r="D198" s="7" t="s">
        <v>49</v>
      </c>
      <c r="E198" s="7" t="s">
        <v>284</v>
      </c>
      <c r="F198" s="7" t="s">
        <v>50</v>
      </c>
      <c r="G198" s="7" t="s">
        <v>876</v>
      </c>
      <c r="H198" s="7" t="s">
        <v>1295</v>
      </c>
      <c r="I198" s="7" t="s">
        <v>1296</v>
      </c>
      <c r="J198" s="7" t="s">
        <v>1377</v>
      </c>
      <c r="K198" s="7" t="s">
        <v>1372</v>
      </c>
      <c r="L198" s="7" t="s">
        <v>51</v>
      </c>
      <c r="M198" s="24"/>
      <c r="N198" s="24">
        <v>184</v>
      </c>
      <c r="O198" s="24"/>
      <c r="P198" s="24"/>
      <c r="Q198" t="str">
        <f t="shared" si="3"/>
        <v>var AllemandL0080040A=L.marker([49.9286852,4.6545239],{icon:icon_lycee,bounceOnAdd: true, bounceOnAddOptions: {duration: 500, height: 100},bounceOnAddCallback: function() {console.log('done')}}).bindPopup('&lt;p align=center&gt; &lt;font size=2&gt; &lt;b&gt;Allemand&lt;/font&gt;  &lt;br&gt;&lt;br&gt;LPO JEAN MOULIN (public)&lt;/b&gt; &lt;br&gt;&lt;i&gt;REVIN&lt;/i&gt; &lt;br&gt; &lt;table border align = center bgcolor = #D8D9CA width=100&gt; &lt;tr align=center &gt; &lt;th&gt; LV1 &lt;th&gt;&lt;tr align=center &gt; &lt;th&gt;LV2 &lt;th&gt;184&lt;tr align=center &gt; &lt;th&gt;LV3 &lt;th&gt;&lt;tr align=center &gt; &lt;th&gt; Lvapp &lt;th&gt;');AllemandL0080040A.addTo (AllemandL);</v>
      </c>
    </row>
    <row r="199" spans="1:17" x14ac:dyDescent="0.2">
      <c r="A199" s="7" t="s">
        <v>149</v>
      </c>
      <c r="B199" s="10" t="s">
        <v>590</v>
      </c>
      <c r="C199" s="7" t="s">
        <v>673</v>
      </c>
      <c r="D199" s="7" t="s">
        <v>150</v>
      </c>
      <c r="E199" s="7" t="s">
        <v>284</v>
      </c>
      <c r="F199" s="7" t="s">
        <v>151</v>
      </c>
      <c r="G199" s="7" t="s">
        <v>877</v>
      </c>
      <c r="H199" s="7" t="s">
        <v>1027</v>
      </c>
      <c r="I199" s="7" t="s">
        <v>1028</v>
      </c>
      <c r="J199" s="7" t="s">
        <v>1377</v>
      </c>
      <c r="K199" s="7" t="s">
        <v>1372</v>
      </c>
      <c r="L199" s="7" t="s">
        <v>152</v>
      </c>
      <c r="M199" s="24"/>
      <c r="N199" s="24">
        <v>148</v>
      </c>
      <c r="O199" s="24"/>
      <c r="P199" s="24"/>
      <c r="Q199" t="str">
        <f t="shared" si="3"/>
        <v>var AllemandL0100003Z=L.marker([48.2281029,4.7052908],{icon:icon_lycee,bounceOnAdd: true, bounceOnAddOptions: {duration: 500, height: 100},bounceOnAddCallback: function() {console.log('done')}}).bindPopup('&lt;p align=center&gt; &lt;font size=2&gt; &lt;b&gt;Allemand&lt;/font&gt;  &lt;br&gt;&lt;br&gt;LPO GASTON BACHELARD (public)&lt;/b&gt; &lt;br&gt;&lt;i&gt;BAR-SUR-AUBE&lt;/i&gt; &lt;br&gt; &lt;table border align = center bgcolor = #D8D9CA width=100&gt; &lt;tr align=center &gt; &lt;th&gt; LV1 &lt;th&gt;&lt;tr align=center &gt; &lt;th&gt;LV2 &lt;th&gt;148&lt;tr align=center &gt; &lt;th&gt;LV3 &lt;th&gt;&lt;tr align=center &gt; &lt;th&gt; Lvapp &lt;th&gt;');AllemandL0100003Z.addTo (AllemandL);</v>
      </c>
    </row>
    <row r="200" spans="1:17" x14ac:dyDescent="0.2">
      <c r="A200" s="7" t="s">
        <v>149</v>
      </c>
      <c r="B200" s="10" t="s">
        <v>590</v>
      </c>
      <c r="C200" s="7" t="s">
        <v>673</v>
      </c>
      <c r="D200" s="7" t="s">
        <v>186</v>
      </c>
      <c r="E200" s="7" t="s">
        <v>284</v>
      </c>
      <c r="F200" s="7" t="s">
        <v>187</v>
      </c>
      <c r="G200" s="7" t="s">
        <v>878</v>
      </c>
      <c r="H200" s="7" t="s">
        <v>1297</v>
      </c>
      <c r="I200" s="7" t="s">
        <v>1298</v>
      </c>
      <c r="J200" s="7" t="s">
        <v>1377</v>
      </c>
      <c r="K200" s="7" t="s">
        <v>1372</v>
      </c>
      <c r="L200" s="7" t="s">
        <v>185</v>
      </c>
      <c r="M200" s="24">
        <v>105</v>
      </c>
      <c r="N200" s="24">
        <v>229</v>
      </c>
      <c r="O200" s="24"/>
      <c r="P200" s="24"/>
      <c r="Q200" t="str">
        <f t="shared" si="3"/>
        <v>var AllemandL0100023W=L.marker([48.3051616,4.0617258],{icon:icon_lycee,bounceOnAdd: true, bounceOnAddOptions: {duration: 500, height: 100},bounceOnAddCallback: function() {console.log('done')}}).bindPopup('&lt;p align=center&gt; &lt;font size=2&gt; &lt;b&gt;Allemand&lt;/font&gt;  &lt;br&gt;&lt;br&gt;LPO MARIE DE CHAMPAGNE (public)&lt;/b&gt; &lt;br&gt;&lt;i&gt;TROYES&lt;/i&gt; &lt;br&gt; &lt;table border align = center bgcolor = #D8D9CA width=100&gt; &lt;tr align=center &gt; &lt;th&gt; LV1 &lt;th&gt;105&lt;tr align=center &gt; &lt;th&gt;LV2 &lt;th&gt;229&lt;tr align=center &gt; &lt;th&gt;LV3 &lt;th&gt;&lt;tr align=center &gt; &lt;th&gt; Lvapp &lt;th&gt;');AllemandL0100023W.addTo (AllemandL);</v>
      </c>
    </row>
    <row r="201" spans="1:17" x14ac:dyDescent="0.2">
      <c r="A201" s="7" t="s">
        <v>149</v>
      </c>
      <c r="B201" s="10" t="s">
        <v>590</v>
      </c>
      <c r="C201" s="7" t="s">
        <v>673</v>
      </c>
      <c r="D201" s="7" t="s">
        <v>188</v>
      </c>
      <c r="E201" s="7" t="s">
        <v>284</v>
      </c>
      <c r="F201" s="7" t="s">
        <v>189</v>
      </c>
      <c r="G201" s="7" t="s">
        <v>879</v>
      </c>
      <c r="H201" s="7" t="s">
        <v>1299</v>
      </c>
      <c r="I201" s="7" t="s">
        <v>1300</v>
      </c>
      <c r="J201" s="7" t="s">
        <v>1377</v>
      </c>
      <c r="K201" s="7" t="s">
        <v>1372</v>
      </c>
      <c r="L201" s="7" t="s">
        <v>185</v>
      </c>
      <c r="M201" s="24">
        <v>46</v>
      </c>
      <c r="N201" s="24">
        <v>163</v>
      </c>
      <c r="O201" s="24"/>
      <c r="P201" s="24"/>
      <c r="Q201" t="str">
        <f t="shared" si="3"/>
        <v>var AllemandL0100025Y=L.marker([48.2735204,4.0751837],{icon:icon_lycee,bounceOnAdd: true, bounceOnAddOptions: {duration: 500, height: 100},bounceOnAddCallback: function() {console.log('done')}}).bindPopup('&lt;p align=center&gt; &lt;font size=2&gt; &lt;b&gt;Allemand&lt;/font&gt;  &lt;br&gt;&lt;br&gt;LPO LES LOMBARDS (public)&lt;/b&gt; &lt;br&gt;&lt;i&gt;TROYES&lt;/i&gt; &lt;br&gt; &lt;table border align = center bgcolor = #D8D9CA width=100&gt; &lt;tr align=center &gt; &lt;th&gt; LV1 &lt;th&gt;46&lt;tr align=center &gt; &lt;th&gt;LV2 &lt;th&gt;163&lt;tr align=center &gt; &lt;th&gt;LV3 &lt;th&gt;&lt;tr align=center &gt; &lt;th&gt; Lvapp &lt;th&gt;');AllemandL0100025Y.addTo (AllemandL);</v>
      </c>
    </row>
    <row r="202" spans="1:17" x14ac:dyDescent="0.2">
      <c r="A202" s="7" t="s">
        <v>356</v>
      </c>
      <c r="B202" s="10" t="s">
        <v>592</v>
      </c>
      <c r="C202" s="7" t="s">
        <v>673</v>
      </c>
      <c r="D202" s="7" t="s">
        <v>366</v>
      </c>
      <c r="E202" s="7" t="s">
        <v>284</v>
      </c>
      <c r="F202" s="7" t="s">
        <v>367</v>
      </c>
      <c r="G202" s="7" t="s">
        <v>880</v>
      </c>
      <c r="H202" s="7" t="s">
        <v>1301</v>
      </c>
      <c r="I202" s="7" t="s">
        <v>1302</v>
      </c>
      <c r="J202" s="7" t="s">
        <v>1377</v>
      </c>
      <c r="K202" s="7" t="s">
        <v>1372</v>
      </c>
      <c r="L202" s="7" t="s">
        <v>365</v>
      </c>
      <c r="M202" s="24"/>
      <c r="N202" s="24">
        <v>167</v>
      </c>
      <c r="O202" s="24"/>
      <c r="P202" s="24"/>
      <c r="Q202" t="str">
        <f t="shared" si="3"/>
        <v>var AllemandL0510007F=L.marker([48.9763787,4.3612957],{icon:icon_lycee,bounceOnAdd: true, bounceOnAddOptions: {duration: 500, height: 100},bounceOnAddCallback: function() {console.log('done')}}).bindPopup('&lt;p align=center&gt; &lt;font size=2&gt; &lt;b&gt;Allemand&lt;/font&gt;  &lt;br&gt;&lt;br&gt;LPO ETIENNE OEHMICHEN (public)&lt;/b&gt; &lt;br&gt;&lt;i&gt;CHALONS-EN-CHAMPAGNE&lt;/i&gt; &lt;br&gt; &lt;table border align = center bgcolor = #D8D9CA width=100&gt; &lt;tr align=center &gt; &lt;th&gt; LV1 &lt;th&gt;&lt;tr align=center &gt; &lt;th&gt;LV2 &lt;th&gt;167&lt;tr align=center &gt; &lt;th&gt;LV3 &lt;th&gt;&lt;tr align=center &gt; &lt;th&gt; Lvapp &lt;th&gt;');AllemandL0510007F.addTo (AllemandL);</v>
      </c>
    </row>
    <row r="203" spans="1:17" x14ac:dyDescent="0.2">
      <c r="A203" s="7" t="s">
        <v>356</v>
      </c>
      <c r="B203" s="10" t="s">
        <v>372</v>
      </c>
      <c r="C203" s="7" t="s">
        <v>673</v>
      </c>
      <c r="D203" s="7" t="s">
        <v>418</v>
      </c>
      <c r="E203" s="7" t="s">
        <v>284</v>
      </c>
      <c r="F203" s="7" t="s">
        <v>419</v>
      </c>
      <c r="G203" s="7" t="s">
        <v>881</v>
      </c>
      <c r="H203" s="7" t="s">
        <v>1303</v>
      </c>
      <c r="I203" s="7" t="s">
        <v>1304</v>
      </c>
      <c r="J203" s="7" t="s">
        <v>1377</v>
      </c>
      <c r="K203" s="7" t="s">
        <v>1372</v>
      </c>
      <c r="L203" s="7" t="s">
        <v>420</v>
      </c>
      <c r="M203" s="24">
        <v>16</v>
      </c>
      <c r="N203" s="24">
        <v>151</v>
      </c>
      <c r="O203" s="24"/>
      <c r="P203" s="24"/>
      <c r="Q203" t="str">
        <f t="shared" si="3"/>
        <v>var AllemandL0510053F=L.marker([48.7254763,3.7167263],{icon:icon_lycee,bounceOnAdd: true, bounceOnAddOptions: {duration: 500, height: 100},bounceOnAddCallback: function() {console.log('done')}}).bindPopup('&lt;p align=center&gt; &lt;font size=2&gt; &lt;b&gt;Allemand&lt;/font&gt;  &lt;br&gt;&lt;br&gt;LPO LA FONTAINE DU VE (public)&lt;/b&gt; &lt;br&gt;&lt;i&gt;SEZANNE&lt;/i&gt; &lt;br&gt; &lt;table border align = center bgcolor = #D8D9CA width=100&gt; &lt;tr align=center &gt; &lt;th&gt; LV1 &lt;th&gt;16&lt;tr align=center &gt; &lt;th&gt;LV2 &lt;th&gt;151&lt;tr align=center &gt; &lt;th&gt;LV3 &lt;th&gt;&lt;tr align=center &gt; &lt;th&gt; Lvapp &lt;th&gt;');AllemandL0510053F.addTo (AllemandL);</v>
      </c>
    </row>
    <row r="204" spans="1:17" x14ac:dyDescent="0.2">
      <c r="A204" s="7" t="s">
        <v>356</v>
      </c>
      <c r="B204" s="10" t="s">
        <v>592</v>
      </c>
      <c r="C204" s="7" t="s">
        <v>673</v>
      </c>
      <c r="D204" s="7" t="s">
        <v>430</v>
      </c>
      <c r="E204" s="7" t="s">
        <v>284</v>
      </c>
      <c r="F204" s="7" t="s">
        <v>431</v>
      </c>
      <c r="G204" s="7" t="s">
        <v>882</v>
      </c>
      <c r="H204" s="7" t="s">
        <v>1305</v>
      </c>
      <c r="I204" s="7" t="s">
        <v>1306</v>
      </c>
      <c r="J204" s="7" t="s">
        <v>1377</v>
      </c>
      <c r="K204" s="7" t="s">
        <v>1372</v>
      </c>
      <c r="L204" s="7" t="s">
        <v>432</v>
      </c>
      <c r="M204" s="24">
        <v>3</v>
      </c>
      <c r="N204" s="24">
        <v>147</v>
      </c>
      <c r="O204" s="24"/>
      <c r="P204" s="24">
        <v>6</v>
      </c>
      <c r="Q204" t="str">
        <f t="shared" si="3"/>
        <v>var AllemandL0510062R=L.marker([48.7279739,4.5965566],{icon:icon_lycee,bounceOnAdd: true, bounceOnAddOptions: {duration: 500, height: 100},bounceOnAddCallback: function() {console.log('done')}}).bindPopup('&lt;p align=center&gt; &lt;font size=2&gt; &lt;b&gt;Allemand&lt;/font&gt;  &lt;br&gt;&lt;br&gt;LPO FRANCOIS 1ER (public)&lt;/b&gt; &lt;br&gt;&lt;i&gt;VITRY-LE-FRANCOIS&lt;/i&gt; &lt;br&gt; &lt;table border align = center bgcolor = #D8D9CA width=100&gt; &lt;tr align=center &gt; &lt;th&gt; LV1 &lt;th&gt;3&lt;tr align=center &gt; &lt;th&gt;LV2 &lt;th&gt;147&lt;tr align=center &gt; &lt;th&gt;LV3 &lt;th&gt;&lt;tr align=center &gt; &lt;th&gt; Lvapp &lt;th&gt;6');AllemandL0510062R.addTo (AllemandL);</v>
      </c>
    </row>
    <row r="205" spans="1:17" x14ac:dyDescent="0.2">
      <c r="A205" s="7" t="s">
        <v>609</v>
      </c>
      <c r="B205" s="10" t="s">
        <v>578</v>
      </c>
      <c r="C205" s="7" t="s">
        <v>673</v>
      </c>
      <c r="D205" s="7" t="s">
        <v>287</v>
      </c>
      <c r="E205" s="7" t="s">
        <v>284</v>
      </c>
      <c r="F205" s="7" t="s">
        <v>288</v>
      </c>
      <c r="G205" s="7" t="s">
        <v>883</v>
      </c>
      <c r="H205" s="7" t="s">
        <v>1307</v>
      </c>
      <c r="I205" s="7" t="s">
        <v>1308</v>
      </c>
      <c r="J205" s="7" t="s">
        <v>1377</v>
      </c>
      <c r="K205" s="7" t="s">
        <v>1372</v>
      </c>
      <c r="L205" s="7" t="s">
        <v>289</v>
      </c>
      <c r="M205" s="24"/>
      <c r="N205" s="24">
        <v>422</v>
      </c>
      <c r="O205" s="24"/>
      <c r="P205" s="24"/>
      <c r="Q205" t="str">
        <f t="shared" si="3"/>
        <v>var AllemandL0520021R=L.marker([47.8490356,5.3263826],{icon:icon_lycee,bounceOnAdd: true, bounceOnAddOptions: {duration: 500, height: 100},bounceOnAddCallback: function() {console.log('done')}}).bindPopup('&lt;p align=center&gt; &lt;font size=2&gt; &lt;b&gt;Allemand&lt;/font&gt;  &lt;br&gt;&lt;br&gt;LPO DIDEROT (public)&lt;/b&gt; &lt;br&gt;&lt;i&gt;LANGRES&lt;/i&gt; &lt;br&gt; &lt;table border align = center bgcolor = #D8D9CA width=100&gt; &lt;tr align=center &gt; &lt;th&gt; LV1 &lt;th&gt;&lt;tr align=center &gt; &lt;th&gt;LV2 &lt;th&gt;422&lt;tr align=center &gt; &lt;th&gt;LV3 &lt;th&gt;&lt;tr align=center &gt; &lt;th&gt; Lvapp &lt;th&gt;');AllemandL0520021R.addTo (AllemandL);</v>
      </c>
    </row>
    <row r="206" spans="1:17" x14ac:dyDescent="0.2">
      <c r="A206" s="7" t="s">
        <v>11</v>
      </c>
      <c r="B206" s="10" t="s">
        <v>576</v>
      </c>
      <c r="C206" s="7" t="s">
        <v>673</v>
      </c>
      <c r="D206" s="7" t="s">
        <v>19</v>
      </c>
      <c r="E206" s="7" t="s">
        <v>284</v>
      </c>
      <c r="F206" s="7" t="s">
        <v>20</v>
      </c>
      <c r="G206" s="7" t="s">
        <v>884</v>
      </c>
      <c r="H206" s="7" t="s">
        <v>1309</v>
      </c>
      <c r="I206" s="7" t="s">
        <v>1310</v>
      </c>
      <c r="J206" s="7" t="s">
        <v>1377</v>
      </c>
      <c r="K206" s="7" t="s">
        <v>1372</v>
      </c>
      <c r="L206" s="7" t="s">
        <v>15</v>
      </c>
      <c r="M206" s="24">
        <v>22</v>
      </c>
      <c r="N206" s="24">
        <v>372</v>
      </c>
      <c r="O206" s="24"/>
      <c r="P206" s="24"/>
      <c r="Q206" t="str">
        <f t="shared" si="3"/>
        <v>var AllemandL0080008R=L.marker([49.7721921,4.7076717],{icon:icon_lycee,bounceOnAdd: true, bounceOnAddOptions: {duration: 500, height: 100},bounceOnAddCallback: function() {console.log('done')}}).bindPopup('&lt;p align=center&gt; &lt;font size=2&gt; &lt;b&gt;Allemand&lt;/font&gt;  &lt;br&gt;&lt;br&gt;LPO FRANCOIS BAZIN (public)&lt;/b&gt; &lt;br&gt;&lt;i&gt;CHARLEVILLE-MEZIERES&lt;/i&gt; &lt;br&gt; &lt;table border align = center bgcolor = #D8D9CA width=100&gt; &lt;tr align=center &gt; &lt;th&gt; LV1 &lt;th&gt;22&lt;tr align=center &gt; &lt;th&gt;LV2 &lt;th&gt;372&lt;tr align=center &gt; &lt;th&gt;LV3 &lt;th&gt;&lt;tr align=center &gt; &lt;th&gt; Lvapp &lt;th&gt;');AllemandL0080008R.addTo (AllemandL);</v>
      </c>
    </row>
    <row r="207" spans="1:17" x14ac:dyDescent="0.2">
      <c r="A207" s="7" t="s">
        <v>11</v>
      </c>
      <c r="B207" s="10" t="s">
        <v>576</v>
      </c>
      <c r="C207" s="7" t="s">
        <v>673</v>
      </c>
      <c r="D207" s="7" t="s">
        <v>128</v>
      </c>
      <c r="E207" s="7" t="s">
        <v>284</v>
      </c>
      <c r="F207" s="7" t="s">
        <v>129</v>
      </c>
      <c r="G207" s="7" t="s">
        <v>885</v>
      </c>
      <c r="H207" s="7" t="s">
        <v>1311</v>
      </c>
      <c r="I207" s="7" t="s">
        <v>1312</v>
      </c>
      <c r="J207" s="7" t="s">
        <v>1377</v>
      </c>
      <c r="K207" s="7" t="s">
        <v>1372</v>
      </c>
      <c r="L207" s="7" t="s">
        <v>129</v>
      </c>
      <c r="M207" s="24"/>
      <c r="N207" s="24">
        <v>161</v>
      </c>
      <c r="O207" s="24"/>
      <c r="P207" s="24"/>
      <c r="Q207" t="str">
        <f t="shared" si="3"/>
        <v>var AllemandL0081047V=L.marker([49.6794841,4.9822122],{icon:icon_lycee,bounceOnAdd: true, bounceOnAddOptions: {duration: 500, height: 100},bounceOnAddCallback: function() {console.log('done')}}).bindPopup('&lt;p align=center&gt; &lt;font size=2&gt; &lt;b&gt;Allemand&lt;/font&gt;  &lt;br&gt;&lt;br&gt;LPO BAZEILLES (public)&lt;/b&gt; &lt;br&gt;&lt;i&gt;BAZEILLES&lt;/i&gt; &lt;br&gt; &lt;table border align = center bgcolor = #D8D9CA width=100&gt; &lt;tr align=center &gt; &lt;th&gt; LV1 &lt;th&gt;&lt;tr align=center &gt; &lt;th&gt;LV2 &lt;th&gt;161&lt;tr align=center &gt; &lt;th&gt;LV3 &lt;th&gt;&lt;tr align=center &gt; &lt;th&gt; Lvapp &lt;th&gt;');AllemandL0081047V.addTo (AllemandL);</v>
      </c>
    </row>
    <row r="208" spans="1:17" x14ac:dyDescent="0.2">
      <c r="A208" s="7" t="s">
        <v>356</v>
      </c>
      <c r="B208" s="10" t="s">
        <v>372</v>
      </c>
      <c r="C208" s="7" t="s">
        <v>673</v>
      </c>
      <c r="D208" s="7" t="s">
        <v>433</v>
      </c>
      <c r="E208" s="7" t="s">
        <v>284</v>
      </c>
      <c r="F208" s="7" t="s">
        <v>580</v>
      </c>
      <c r="G208" s="7" t="s">
        <v>886</v>
      </c>
      <c r="H208" s="7" t="s">
        <v>1313</v>
      </c>
      <c r="I208" s="7" t="s">
        <v>1314</v>
      </c>
      <c r="J208" s="7" t="s">
        <v>1377</v>
      </c>
      <c r="K208" s="7" t="s">
        <v>1372</v>
      </c>
      <c r="L208" s="7" t="s">
        <v>372</v>
      </c>
      <c r="M208" s="24"/>
      <c r="N208" s="24">
        <v>609</v>
      </c>
      <c r="O208" s="24"/>
      <c r="P208" s="24"/>
      <c r="Q208" t="str">
        <f t="shared" si="3"/>
        <v>var AllemandL0510068X=L.marker([49.0394291,3.9651992],{icon:icon_lycee,bounceOnAdd: true, bounceOnAddOptions: {duration: 500, height: 100},bounceOnAddCallback: function() {console.log('done')}}).bindPopup('&lt;p align=center&gt; &lt;font size=2&gt; &lt;b&gt;Allemand&lt;/font&gt;  &lt;br&gt;&lt;br&gt;LPO EUROPEEN STEPHANE HESSEL (public)&lt;/b&gt; &lt;br&gt;&lt;i&gt;EPERNAY&lt;/i&gt; &lt;br&gt; &lt;table border align = center bgcolor = #D8D9CA width=100&gt; &lt;tr align=center &gt; &lt;th&gt; LV1 &lt;th&gt;&lt;tr align=center &gt; &lt;th&gt;LV2 &lt;th&gt;609&lt;tr align=center &gt; &lt;th&gt;LV3 &lt;th&gt;&lt;tr align=center &gt; &lt;th&gt; Lvapp &lt;th&gt;');AllemandL0510068X.addTo (AllemandL);</v>
      </c>
    </row>
    <row r="209" spans="1:17" x14ac:dyDescent="0.2">
      <c r="A209" s="7" t="s">
        <v>356</v>
      </c>
      <c r="B209" s="10" t="s">
        <v>394</v>
      </c>
      <c r="C209" s="7" t="s">
        <v>673</v>
      </c>
      <c r="D209" s="7" t="s">
        <v>524</v>
      </c>
      <c r="E209" s="7" t="s">
        <v>284</v>
      </c>
      <c r="F209" s="7" t="s">
        <v>525</v>
      </c>
      <c r="G209" s="7" t="s">
        <v>887</v>
      </c>
      <c r="H209" s="7" t="s">
        <v>1315</v>
      </c>
      <c r="I209" s="7" t="s">
        <v>1316</v>
      </c>
      <c r="J209" s="7" t="s">
        <v>1377</v>
      </c>
      <c r="K209" s="7" t="s">
        <v>1372</v>
      </c>
      <c r="L209" s="7" t="s">
        <v>394</v>
      </c>
      <c r="M209" s="24">
        <v>6</v>
      </c>
      <c r="N209" s="24">
        <v>74</v>
      </c>
      <c r="O209" s="24"/>
      <c r="P209" s="24"/>
      <c r="Q209" t="str">
        <f t="shared" si="3"/>
        <v>var AllemandL0511565Z=L.marker([49.2283149,4.0074027],{icon:icon_lycee,bounceOnAdd: true, bounceOnAddOptions: {duration: 500, height: 100},bounceOnAddCallback: function() {console.log('done')}}).bindPopup('&lt;p align=center&gt; &lt;font size=2&gt; &lt;b&gt;Allemand&lt;/font&gt;  &lt;br&gt;&lt;br&gt;LPO FRANCOIS ARAGO (public)&lt;/b&gt; &lt;br&gt;&lt;i&gt;REIMS&lt;/i&gt; &lt;br&gt; &lt;table border align = center bgcolor = #D8D9CA width=100&gt; &lt;tr align=center &gt; &lt;th&gt; LV1 &lt;th&gt;6&lt;tr align=center &gt; &lt;th&gt;LV2 &lt;th&gt;74&lt;tr align=center &gt; &lt;th&gt;LV3 &lt;th&gt;&lt;tr align=center &gt; &lt;th&gt; Lvapp &lt;th&gt;');AllemandL0511565Z.addTo (AllemandL);</v>
      </c>
    </row>
    <row r="210" spans="1:17" x14ac:dyDescent="0.2">
      <c r="A210" s="7" t="s">
        <v>356</v>
      </c>
      <c r="B210" s="10" t="s">
        <v>394</v>
      </c>
      <c r="C210" s="7" t="s">
        <v>673</v>
      </c>
      <c r="D210" s="7" t="s">
        <v>535</v>
      </c>
      <c r="E210" s="7" t="s">
        <v>284</v>
      </c>
      <c r="F210" s="7" t="s">
        <v>536</v>
      </c>
      <c r="G210" s="7" t="s">
        <v>888</v>
      </c>
      <c r="H210" s="7" t="s">
        <v>1317</v>
      </c>
      <c r="I210" s="7" t="s">
        <v>1318</v>
      </c>
      <c r="J210" s="7" t="s">
        <v>1377</v>
      </c>
      <c r="K210" s="7" t="s">
        <v>1372</v>
      </c>
      <c r="L210" s="7" t="s">
        <v>394</v>
      </c>
      <c r="M210" s="24">
        <v>3</v>
      </c>
      <c r="N210" s="24">
        <v>7</v>
      </c>
      <c r="O210" s="24"/>
      <c r="P210" s="24"/>
      <c r="Q210" t="str">
        <f t="shared" si="3"/>
        <v>var AllemandL0511884W=L.marker([49.2239851,4.0270932],{icon:icon_lycee,bounceOnAdd: true, bounceOnAddOptions: {duration: 500, height: 100},bounceOnAddCallback: function() {console.log('done')}}).bindPopup('&lt;p align=center&gt; &lt;font size=2&gt; &lt;b&gt;Allemand&lt;/font&gt;  &lt;br&gt;&lt;br&gt;LPO GEORGES BRIERE (public)&lt;/b&gt; &lt;br&gt;&lt;i&gt;REIMS&lt;/i&gt; &lt;br&gt; &lt;table border align = center bgcolor = #D8D9CA width=100&gt; &lt;tr align=center &gt; &lt;th&gt; LV1 &lt;th&gt;3&lt;tr align=center &gt; &lt;th&gt;LV2 &lt;th&gt;7&lt;tr align=center &gt; &lt;th&gt;LV3 &lt;th&gt;&lt;tr align=center &gt; &lt;th&gt; Lvapp &lt;th&gt;');AllemandL0511884W.addTo (AllemandL);</v>
      </c>
    </row>
    <row r="211" spans="1:17" x14ac:dyDescent="0.2">
      <c r="A211" s="7" t="s">
        <v>356</v>
      </c>
      <c r="B211" s="10" t="s">
        <v>592</v>
      </c>
      <c r="C211" s="7" t="s">
        <v>673</v>
      </c>
      <c r="D211" s="7" t="s">
        <v>540</v>
      </c>
      <c r="E211" s="7" t="s">
        <v>284</v>
      </c>
      <c r="F211" s="7" t="s">
        <v>541</v>
      </c>
      <c r="G211" s="7" t="s">
        <v>889</v>
      </c>
      <c r="H211" s="7" t="s">
        <v>1319</v>
      </c>
      <c r="I211" s="7" t="s">
        <v>1320</v>
      </c>
      <c r="J211" s="7" t="s">
        <v>1377</v>
      </c>
      <c r="K211" s="7" t="s">
        <v>1372</v>
      </c>
      <c r="L211" s="7" t="s">
        <v>365</v>
      </c>
      <c r="M211" s="24"/>
      <c r="N211" s="24">
        <v>130</v>
      </c>
      <c r="O211" s="24"/>
      <c r="P211" s="24"/>
      <c r="Q211" t="str">
        <f t="shared" si="3"/>
        <v>var AllemandL0511951U=L.marker([48.9549912,4.3414881],{icon:icon_lycee,bounceOnAdd: true, bounceOnAddOptions: {duration: 500, height: 100},bounceOnAddCallback: function() {console.log('done')}}).bindPopup('&lt;p align=center&gt; &lt;font size=2&gt; &lt;b&gt;Allemand&lt;/font&gt;  &lt;br&gt;&lt;br&gt;LPO JEAN TALON (public)&lt;/b&gt; &lt;br&gt;&lt;i&gt;CHALONS-EN-CHAMPAGNE&lt;/i&gt; &lt;br&gt; &lt;table border align = center bgcolor = #D8D9CA width=100&gt; &lt;tr align=center &gt; &lt;th&gt; LV1 &lt;th&gt;&lt;tr align=center &gt; &lt;th&gt;LV2 &lt;th&gt;130&lt;tr align=center &gt; &lt;th&gt;LV3 &lt;th&gt;&lt;tr align=center &gt; &lt;th&gt; Lvapp &lt;th&gt;');AllemandL0511951U.addTo (AllemandL);</v>
      </c>
    </row>
    <row r="212" spans="1:17" x14ac:dyDescent="0.2">
      <c r="A212" s="7" t="s">
        <v>609</v>
      </c>
      <c r="B212" s="10" t="s">
        <v>578</v>
      </c>
      <c r="C212" s="7" t="s">
        <v>673</v>
      </c>
      <c r="D212" s="7" t="s">
        <v>354</v>
      </c>
      <c r="E212" s="7" t="s">
        <v>284</v>
      </c>
      <c r="F212" s="7" t="s">
        <v>355</v>
      </c>
      <c r="G212" s="7" t="s">
        <v>890</v>
      </c>
      <c r="H212" s="7" t="s">
        <v>1321</v>
      </c>
      <c r="I212" s="7" t="s">
        <v>1322</v>
      </c>
      <c r="J212" s="7" t="s">
        <v>1377</v>
      </c>
      <c r="K212" s="7" t="s">
        <v>1372</v>
      </c>
      <c r="L212" s="7" t="s">
        <v>273</v>
      </c>
      <c r="M212" s="24"/>
      <c r="N212" s="24">
        <v>295</v>
      </c>
      <c r="O212" s="24"/>
      <c r="P212" s="24"/>
      <c r="Q212" t="str">
        <f t="shared" si="3"/>
        <v>var AllemandL0521032P=L.marker([48.073046,5.1469776],{icon:icon_lycee,bounceOnAdd: true, bounceOnAddOptions: {duration: 500, height: 100},bounceOnAddCallback: function() {console.log('done')}}).bindPopup('&lt;p align=center&gt; &lt;font size=2&gt; &lt;b&gt;Allemand&lt;/font&gt;  &lt;br&gt;&lt;br&gt;LPO CHARLES DE GAULLE (public)&lt;/b&gt; &lt;br&gt;&lt;i&gt;CHAUMONT&lt;/i&gt; &lt;br&gt; &lt;table border align = center bgcolor = #D8D9CA width=100&gt; &lt;tr align=center &gt; &lt;th&gt; LV1 &lt;th&gt;&lt;tr align=center &gt; &lt;th&gt;LV2 &lt;th&gt;295&lt;tr align=center &gt; &lt;th&gt;LV3 &lt;th&gt;&lt;tr align=center &gt; &lt;th&gt; Lvapp &lt;th&gt;');AllemandL0521032P.addTo (AllemandL);</v>
      </c>
    </row>
    <row r="213" spans="1:17" x14ac:dyDescent="0.2">
      <c r="A213" s="7" t="s">
        <v>11</v>
      </c>
      <c r="B213" s="10" t="s">
        <v>576</v>
      </c>
      <c r="C213" s="7" t="s">
        <v>674</v>
      </c>
      <c r="D213" s="7" t="s">
        <v>78</v>
      </c>
      <c r="E213" s="7" t="s">
        <v>284</v>
      </c>
      <c r="F213" s="7" t="s">
        <v>80</v>
      </c>
      <c r="G213" s="7" t="s">
        <v>891</v>
      </c>
      <c r="H213" s="7" t="s">
        <v>1323</v>
      </c>
      <c r="I213" s="7" t="s">
        <v>1324</v>
      </c>
      <c r="J213" s="7" t="s">
        <v>1377</v>
      </c>
      <c r="K213" s="7" t="s">
        <v>1372</v>
      </c>
      <c r="L213" s="7" t="s">
        <v>15</v>
      </c>
      <c r="M213" s="24"/>
      <c r="N213" s="24">
        <v>154</v>
      </c>
      <c r="O213" s="24"/>
      <c r="P213" s="24"/>
      <c r="Q213" t="str">
        <f t="shared" si="3"/>
        <v>var AllemandL0080082W=L.marker([49.771685,4.7223202],{icon:icon_lycee,bounceOnAdd: true, bounceOnAddOptions: {duration: 500, height: 100},bounceOnAddCallback: function() {console.log('done')}}).bindPopup('&lt;p align=center&gt; &lt;font size=2&gt; &lt;b&gt;Allemand&lt;/font&gt;  &lt;br&gt;&lt;br&gt;LPO SAINT PAUL (privé)&lt;/b&gt; &lt;br&gt;&lt;i&gt;CHARLEVILLE-MEZIERES&lt;/i&gt; &lt;br&gt; &lt;table border align = center bgcolor = #D8D9CA width=100&gt; &lt;tr align=center &gt; &lt;th&gt; LV1 &lt;th&gt;&lt;tr align=center &gt; &lt;th&gt;LV2 &lt;th&gt;154&lt;tr align=center &gt; &lt;th&gt;LV3 &lt;th&gt;&lt;tr align=center &gt; &lt;th&gt; Lvapp &lt;th&gt;');AllemandL0080082W.addTo (AllemandL);</v>
      </c>
    </row>
    <row r="214" spans="1:17" x14ac:dyDescent="0.2">
      <c r="A214" s="7" t="s">
        <v>356</v>
      </c>
      <c r="B214" s="10" t="s">
        <v>394</v>
      </c>
      <c r="C214" s="7" t="s">
        <v>674</v>
      </c>
      <c r="D214" s="7" t="s">
        <v>460</v>
      </c>
      <c r="E214" s="7" t="s">
        <v>284</v>
      </c>
      <c r="F214" s="7" t="s">
        <v>461</v>
      </c>
      <c r="G214" s="7" t="s">
        <v>892</v>
      </c>
      <c r="H214" s="7" t="s">
        <v>1325</v>
      </c>
      <c r="I214" s="7" t="s">
        <v>1326</v>
      </c>
      <c r="J214" s="7" t="s">
        <v>1377</v>
      </c>
      <c r="K214" s="7" t="s">
        <v>1372</v>
      </c>
      <c r="L214" s="7" t="s">
        <v>394</v>
      </c>
      <c r="M214" s="24">
        <v>2</v>
      </c>
      <c r="N214" s="24">
        <v>83</v>
      </c>
      <c r="O214" s="24"/>
      <c r="P214" s="24"/>
      <c r="Q214" t="str">
        <f t="shared" si="3"/>
        <v>var AllemandL0511145T=L.marker([49.2466954,4.0140505],{icon:icon_lycee,bounceOnAdd: true, bounceOnAddOptions: {duration: 500, height: 100},bounceOnAddCallback: function() {console.log('done')}}).bindPopup('&lt;p align=center&gt; &lt;font size=2&gt; &lt;b&gt;Allemand&lt;/font&gt;  &lt;br&gt;&lt;br&gt;LPO ST MICHEL (privé)&lt;/b&gt; &lt;br&gt;&lt;i&gt;REIMS&lt;/i&gt; &lt;br&gt; &lt;table border align = center bgcolor = #D8D9CA width=100&gt; &lt;tr align=center &gt; &lt;th&gt; LV1 &lt;th&gt;2&lt;tr align=center &gt; &lt;th&gt;LV2 &lt;th&gt;83&lt;tr align=center &gt; &lt;th&gt;LV3 &lt;th&gt;&lt;tr align=center &gt; &lt;th&gt; Lvapp &lt;th&gt;');AllemandL0511145T.addTo (AllemandL);</v>
      </c>
    </row>
    <row r="215" spans="1:17" x14ac:dyDescent="0.2">
      <c r="A215" s="7" t="s">
        <v>356</v>
      </c>
      <c r="B215" s="10" t="s">
        <v>394</v>
      </c>
      <c r="C215" s="7" t="s">
        <v>674</v>
      </c>
      <c r="D215" s="7" t="s">
        <v>462</v>
      </c>
      <c r="E215" s="7" t="s">
        <v>284</v>
      </c>
      <c r="F215" s="7" t="s">
        <v>463</v>
      </c>
      <c r="G215" s="7" t="s">
        <v>893</v>
      </c>
      <c r="H215" s="7" t="s">
        <v>1327</v>
      </c>
      <c r="I215" s="7" t="s">
        <v>1328</v>
      </c>
      <c r="J215" s="7" t="s">
        <v>1377</v>
      </c>
      <c r="K215" s="7" t="s">
        <v>1372</v>
      </c>
      <c r="L215" s="7" t="s">
        <v>394</v>
      </c>
      <c r="M215" s="24"/>
      <c r="N215" s="24">
        <v>48</v>
      </c>
      <c r="O215" s="24"/>
      <c r="P215" s="24"/>
      <c r="Q215" t="str">
        <f t="shared" si="3"/>
        <v>var AllemandL0511146U=L.marker([49.2506361,4.0371967],{icon:icon_lycee,bounceOnAdd: true, bounceOnAddOptions: {duration: 500, height: 100},bounceOnAddCallback: function() {console.log('done')}}).bindPopup('&lt;p align=center&gt; &lt;font size=2&gt; &lt;b&gt;Allemand&lt;/font&gt;  &lt;br&gt;&lt;br&gt;LPO ST J-B DE LA SALLE (privé)&lt;/b&gt; &lt;br&gt;&lt;i&gt;REIMS&lt;/i&gt; &lt;br&gt; &lt;table border align = center bgcolor = #D8D9CA width=100&gt; &lt;tr align=center &gt; &lt;th&gt; LV1 &lt;th&gt;&lt;tr align=center &gt; &lt;th&gt;LV2 &lt;th&gt;48&lt;tr align=center &gt; &lt;th&gt;LV3 &lt;th&gt;&lt;tr align=center &gt; &lt;th&gt; Lvapp &lt;th&gt;');AllemandL0511146U.addTo (AllemandL);</v>
      </c>
    </row>
    <row r="216" spans="1:17" x14ac:dyDescent="0.2">
      <c r="A216" s="7" t="s">
        <v>356</v>
      </c>
      <c r="B216" s="10" t="s">
        <v>592</v>
      </c>
      <c r="C216" s="7" t="s">
        <v>674</v>
      </c>
      <c r="D216" s="7" t="s">
        <v>464</v>
      </c>
      <c r="E216" s="7" t="s">
        <v>284</v>
      </c>
      <c r="F216" s="7" t="s">
        <v>465</v>
      </c>
      <c r="G216" s="7" t="s">
        <v>894</v>
      </c>
      <c r="H216" s="7" t="s">
        <v>1329</v>
      </c>
      <c r="I216" s="7" t="s">
        <v>1330</v>
      </c>
      <c r="J216" s="7" t="s">
        <v>1377</v>
      </c>
      <c r="K216" s="7" t="s">
        <v>1372</v>
      </c>
      <c r="L216" s="7" t="s">
        <v>365</v>
      </c>
      <c r="M216" s="24">
        <v>9</v>
      </c>
      <c r="N216" s="24">
        <v>185</v>
      </c>
      <c r="O216" s="24"/>
      <c r="P216" s="24"/>
      <c r="Q216" t="str">
        <f t="shared" si="3"/>
        <v>var AllemandL0511147V=L.marker([48.9785277,4.3607891],{icon:icon_lycee,bounceOnAdd: true, bounceOnAddOptions: {duration: 500, height: 100},bounceOnAddCallback: function() {console.log('done')}}).bindPopup('&lt;p align=center&gt; &lt;font size=2&gt; &lt;b&gt;Allemand&lt;/font&gt;  &lt;br&gt;&lt;br&gt;LPO FREDERIC OZANAM (privé)&lt;/b&gt; &lt;br&gt;&lt;i&gt;CHALONS-EN-CHAMPAGNE&lt;/i&gt; &lt;br&gt; &lt;table border align = center bgcolor = #D8D9CA width=100&gt; &lt;tr align=center &gt; &lt;th&gt; LV1 &lt;th&gt;9&lt;tr align=center &gt; &lt;th&gt;LV2 &lt;th&gt;185&lt;tr align=center &gt; &lt;th&gt;LV3 &lt;th&gt;&lt;tr align=center &gt; &lt;th&gt; Lvapp &lt;th&gt;');AllemandL0511147V.addTo (AllemandL);</v>
      </c>
    </row>
    <row r="217" spans="1:17" x14ac:dyDescent="0.2">
      <c r="A217" s="7" t="s">
        <v>149</v>
      </c>
      <c r="B217" s="10" t="s">
        <v>590</v>
      </c>
      <c r="C217" s="7" t="s">
        <v>674</v>
      </c>
      <c r="D217" s="7" t="s">
        <v>218</v>
      </c>
      <c r="E217" s="7" t="s">
        <v>672</v>
      </c>
      <c r="F217" s="7" t="s">
        <v>220</v>
      </c>
      <c r="G217" s="7" t="s">
        <v>895</v>
      </c>
      <c r="H217" s="7" t="s">
        <v>1331</v>
      </c>
      <c r="I217" s="7" t="s">
        <v>1332</v>
      </c>
      <c r="J217" s="7" t="s">
        <v>1377</v>
      </c>
      <c r="K217" s="7" t="s">
        <v>1372</v>
      </c>
      <c r="L217" s="7" t="s">
        <v>185</v>
      </c>
      <c r="M217" s="24"/>
      <c r="N217" s="24">
        <v>48</v>
      </c>
      <c r="O217" s="24"/>
      <c r="P217" s="24"/>
      <c r="Q217" t="str">
        <f t="shared" si="3"/>
        <v>var AllemandL0100059K=L.marker([48.2971801,4.082211],{icon:icon_lycee,bounceOnAdd: true, bounceOnAddOptions: {duration: 500, height: 100},bounceOnAddCallback: function() {console.log('done')}}).bindPopup('&lt;p align=center&gt; &lt;font size=2&gt; &lt;b&gt;Allemand&lt;/font&gt;  &lt;br&gt;&lt;br&gt;LT LA SALLE (privé)&lt;/b&gt; &lt;br&gt;&lt;i&gt;TROYES&lt;/i&gt; &lt;br&gt; &lt;table border align = center bgcolor = #D8D9CA width=100&gt; &lt;tr align=center &gt; &lt;th&gt; LV1 &lt;th&gt;&lt;tr align=center &gt; &lt;th&gt;LV2 &lt;th&gt;48&lt;tr align=center &gt; &lt;th&gt;LV3 &lt;th&gt;&lt;tr align=center &gt; &lt;th&gt; Lvapp &lt;th&gt;');AllemandL0100059K.addTo (AllemandL);</v>
      </c>
    </row>
    <row r="218" spans="1:17" x14ac:dyDescent="0.2">
      <c r="A218" s="88" t="s">
        <v>1387</v>
      </c>
      <c r="B218" s="1"/>
      <c r="M218" s="89" t="s">
        <v>0</v>
      </c>
      <c r="N218" s="89" t="s">
        <v>1</v>
      </c>
      <c r="O218" s="89" t="s">
        <v>2</v>
      </c>
      <c r="P218" s="89" t="s">
        <v>1388</v>
      </c>
    </row>
    <row r="219" spans="1:17" x14ac:dyDescent="0.2">
      <c r="A219" s="7" t="s">
        <v>11</v>
      </c>
      <c r="B219" s="10" t="s">
        <v>576</v>
      </c>
      <c r="C219" s="7" t="s">
        <v>673</v>
      </c>
      <c r="D219" s="7" t="s">
        <v>22</v>
      </c>
      <c r="E219" s="7" t="s">
        <v>23</v>
      </c>
      <c r="F219" s="7" t="s">
        <v>24</v>
      </c>
      <c r="G219" s="7" t="s">
        <v>676</v>
      </c>
      <c r="H219" s="7" t="s">
        <v>919</v>
      </c>
      <c r="I219" s="7" t="s">
        <v>920</v>
      </c>
      <c r="J219" s="7" t="s">
        <v>1375</v>
      </c>
      <c r="K219" s="7" t="s">
        <v>1371</v>
      </c>
      <c r="L219" s="7" t="s">
        <v>15</v>
      </c>
      <c r="M219" s="30">
        <v>354</v>
      </c>
      <c r="N219" s="30"/>
      <c r="O219" s="30"/>
      <c r="P219" s="30"/>
      <c r="Q219" t="str">
        <f>"var Anglais"&amp;J219&amp;D219&amp;"=L.marker(["&amp;H219&amp;","&amp;I219&amp;"],{icon:"&amp;K219&amp;",bounceOnAdd: true, bounceOnAddOptions: {duration: 500, height: 100},bounceOnAddCallback: function() {console.log('done')}}).bindPopup('&lt;p align=center&gt; &lt;font size=2&gt; &lt;b&gt;Anglais&lt;/font&gt;  &lt;br&gt;&lt;br&gt;"&amp;G219&amp;" "&amp;C219&amp;"&lt;/b&gt; &lt;br&gt;&lt;i&gt;"&amp;L219&amp;"&lt;/i&gt; &lt;br&gt; &lt;table border align = center bgcolor = #D8D9CA width=100&gt; &lt;tr align=center &gt; &lt;th&gt; LV1 &lt;th&gt;"&amp;M219&amp;"&lt;tr align=center &gt; &lt;th&gt;LV2 &lt;th&gt;"&amp;N219&amp;"&lt;tr align=center &gt; &lt;th&gt;LV3 &lt;th&gt;"&amp;O219&amp;"&lt;tr align=center &gt; &lt;th&gt; Lvapp &lt;th&gt;"&amp;P219&amp;"');Anglais"&amp;J219&amp;D219&amp;".addTo (Anglais"&amp;J219&amp;");"</f>
        <v>var AnglaisC0080011U=L.marker([49.771663,4.7164916],{icon:icon_college,bounceOnAdd: true, bounceOnAddOptions: {duration: 500, height: 100},bounceOnAddCallback: function() {console.log('done')}}).bindPopup('&lt;p align=center&gt; &lt;font size=2&gt; &lt;b&gt;Anglais&lt;/font&gt;  &lt;br&gt;&lt;br&gt;CLG JEAN MACE (public)&lt;/b&gt; &lt;br&gt;&lt;i&gt;CHARLEVILLE-MEZIERES&lt;/i&gt; &lt;br&gt; &lt;table border align = center bgcolor = #D8D9CA width=100&gt; &lt;tr align=center &gt; &lt;th&gt; LV1 &lt;th&gt;354&lt;tr align=center &gt; &lt;th&gt;LV2 &lt;th&gt;&lt;tr align=center &gt; &lt;th&gt;LV3 &lt;th&gt;&lt;tr align=center &gt; &lt;th&gt; Lvapp &lt;th&gt;');AnglaisC0080011U.addTo (AnglaisC);</v>
      </c>
    </row>
    <row r="220" spans="1:17" x14ac:dyDescent="0.2">
      <c r="A220" s="7" t="s">
        <v>11</v>
      </c>
      <c r="B220" s="10" t="s">
        <v>576</v>
      </c>
      <c r="C220" s="7" t="s">
        <v>673</v>
      </c>
      <c r="D220" s="7" t="s">
        <v>25</v>
      </c>
      <c r="E220" s="7" t="s">
        <v>23</v>
      </c>
      <c r="F220" s="7" t="s">
        <v>26</v>
      </c>
      <c r="G220" s="7" t="s">
        <v>677</v>
      </c>
      <c r="H220" s="7" t="s">
        <v>921</v>
      </c>
      <c r="I220" s="7" t="s">
        <v>922</v>
      </c>
      <c r="J220" s="7" t="s">
        <v>1375</v>
      </c>
      <c r="K220" s="7" t="s">
        <v>1371</v>
      </c>
      <c r="L220" s="7" t="s">
        <v>27</v>
      </c>
      <c r="M220" s="30">
        <v>233</v>
      </c>
      <c r="N220" s="30">
        <v>95</v>
      </c>
      <c r="O220" s="30"/>
      <c r="P220" s="30"/>
      <c r="Q220" t="str">
        <f t="shared" ref="Q220:Q283" si="4">"var Anglais"&amp;J220&amp;D220&amp;"=L.marker(["&amp;H220&amp;","&amp;I220&amp;"],{icon:"&amp;K220&amp;",bounceOnAdd: true, bounceOnAddOptions: {duration: 500, height: 100},bounceOnAddCallback: function() {console.log('done')}}).bindPopup('&lt;p align=center&gt; &lt;font size=2&gt; &lt;b&gt;Anglais&lt;/font&gt;  &lt;br&gt;&lt;br&gt;"&amp;G220&amp;" "&amp;C220&amp;"&lt;/b&gt; &lt;br&gt;&lt;i&gt;"&amp;L220&amp;"&lt;/i&gt; &lt;br&gt; &lt;table border align = center bgcolor = #D8D9CA width=100&gt; &lt;tr align=center &gt; &lt;th&gt; LV1 &lt;th&gt;"&amp;M220&amp;"&lt;tr align=center &gt; &lt;th&gt;LV2 &lt;th&gt;"&amp;N220&amp;"&lt;tr align=center &gt; &lt;th&gt;LV3 &lt;th&gt;"&amp;O220&amp;"&lt;tr align=center &gt; &lt;th&gt; Lvapp &lt;th&gt;"&amp;P220&amp;"');Anglais"&amp;J220&amp;D220&amp;".addTo (Anglais"&amp;J220&amp;");"</f>
        <v>var AnglaisC0080016Z=L.marker([49.6750684,5.0417015],{icon:icon_college,bounceOnAdd: true, bounceOnAddOptions: {duration: 500, height: 100},bounceOnAddCallback: function() {console.log('done')}}).bindPopup('&lt;p align=center&gt; &lt;font size=2&gt; &lt;b&gt;Anglais&lt;/font&gt;  &lt;br&gt;&lt;br&gt;CLG MARIE-HELENE CARDOT (public)&lt;/b&gt; &lt;br&gt;&lt;i&gt;DOUZY&lt;/i&gt; &lt;br&gt; &lt;table border align = center bgcolor = #D8D9CA width=100&gt; &lt;tr align=center &gt; &lt;th&gt; LV1 &lt;th&gt;233&lt;tr align=center &gt; &lt;th&gt;LV2 &lt;th&gt;95&lt;tr align=center &gt; &lt;th&gt;LV3 &lt;th&gt;&lt;tr align=center &gt; &lt;th&gt; Lvapp &lt;th&gt;');AnglaisC0080016Z.addTo (AnglaisC);</v>
      </c>
    </row>
    <row r="221" spans="1:17" x14ac:dyDescent="0.2">
      <c r="A221" s="7" t="s">
        <v>11</v>
      </c>
      <c r="B221" s="10" t="s">
        <v>587</v>
      </c>
      <c r="C221" s="7" t="s">
        <v>673</v>
      </c>
      <c r="D221" s="7" t="s">
        <v>28</v>
      </c>
      <c r="E221" s="7" t="s">
        <v>23</v>
      </c>
      <c r="F221" s="7" t="s">
        <v>29</v>
      </c>
      <c r="G221" s="7" t="s">
        <v>678</v>
      </c>
      <c r="H221" s="7" t="s">
        <v>923</v>
      </c>
      <c r="I221" s="7" t="s">
        <v>924</v>
      </c>
      <c r="J221" s="7" t="s">
        <v>1375</v>
      </c>
      <c r="K221" s="7" t="s">
        <v>1371</v>
      </c>
      <c r="L221" s="7" t="s">
        <v>30</v>
      </c>
      <c r="M221" s="30">
        <v>212</v>
      </c>
      <c r="N221" s="30">
        <v>36</v>
      </c>
      <c r="O221" s="30"/>
      <c r="P221" s="30"/>
      <c r="Q221" t="str">
        <f t="shared" si="4"/>
        <v>var AnglaisC0080017A=L.marker([49.9915268,4.7056313],{icon:icon_college,bounceOnAdd: true, bounceOnAddOptions: {duration: 500, height: 100},bounceOnAddCallback: function() {console.log('done')}}).bindPopup('&lt;p align=center&gt; &lt;font size=2&gt; &lt;b&gt;Anglais&lt;/font&gt;  &lt;br&gt;&lt;br&gt;CLG LES AURAINS (public)&lt;/b&gt; &lt;br&gt;&lt;i&gt;FUMAY&lt;/i&gt; &lt;br&gt; &lt;table border align = center bgcolor = #D8D9CA width=100&gt; &lt;tr align=center &gt; &lt;th&gt; LV1 &lt;th&gt;212&lt;tr align=center &gt; &lt;th&gt;LV2 &lt;th&gt;36&lt;tr align=center &gt; &lt;th&gt;LV3 &lt;th&gt;&lt;tr align=center &gt; &lt;th&gt; Lvapp &lt;th&gt;');AnglaisC0080017A.addTo (AnglaisC);</v>
      </c>
    </row>
    <row r="222" spans="1:17" x14ac:dyDescent="0.2">
      <c r="A222" s="7" t="s">
        <v>11</v>
      </c>
      <c r="B222" s="10" t="s">
        <v>577</v>
      </c>
      <c r="C222" s="7" t="s">
        <v>673</v>
      </c>
      <c r="D222" s="7" t="s">
        <v>34</v>
      </c>
      <c r="E222" s="7" t="s">
        <v>23</v>
      </c>
      <c r="F222" s="7" t="s">
        <v>35</v>
      </c>
      <c r="G222" s="7" t="s">
        <v>679</v>
      </c>
      <c r="H222" s="7" t="s">
        <v>925</v>
      </c>
      <c r="I222" s="7" t="s">
        <v>926</v>
      </c>
      <c r="J222" s="7" t="s">
        <v>1375</v>
      </c>
      <c r="K222" s="7" t="s">
        <v>1371</v>
      </c>
      <c r="L222" s="7" t="s">
        <v>36</v>
      </c>
      <c r="M222" s="30">
        <v>221</v>
      </c>
      <c r="N222" s="30">
        <v>60</v>
      </c>
      <c r="O222" s="30"/>
      <c r="P222" s="30"/>
      <c r="Q222" t="str">
        <f t="shared" si="4"/>
        <v>var AnglaisC0080021E=L.marker([49.3959086,4.37714],{icon:icon_college,bounceOnAdd: true, bounceOnAddOptions: {duration: 500, height: 100},bounceOnAddCallback: function() {console.log('done')}}).bindPopup('&lt;p align=center&gt; &lt;font size=2&gt; &lt;b&gt;Anglais&lt;/font&gt;  &lt;br&gt;&lt;br&gt;CLG DE LA RETOURNE (public)&lt;/b&gt; &lt;br&gt;&lt;i&gt;JUNIVILLE&lt;/i&gt; &lt;br&gt; &lt;table border align = center bgcolor = #D8D9CA width=100&gt; &lt;tr align=center &gt; &lt;th&gt; LV1 &lt;th&gt;221&lt;tr align=center &gt; &lt;th&gt;LV2 &lt;th&gt;60&lt;tr align=center &gt; &lt;th&gt;LV3 &lt;th&gt;&lt;tr align=center &gt; &lt;th&gt; Lvapp &lt;th&gt;');AnglaisC0080021E.addTo (AnglaisC);</v>
      </c>
    </row>
    <row r="223" spans="1:17" x14ac:dyDescent="0.2">
      <c r="A223" s="7" t="s">
        <v>11</v>
      </c>
      <c r="B223" s="10" t="s">
        <v>576</v>
      </c>
      <c r="C223" s="7" t="s">
        <v>673</v>
      </c>
      <c r="D223" s="7" t="s">
        <v>41</v>
      </c>
      <c r="E223" s="7" t="s">
        <v>23</v>
      </c>
      <c r="F223" s="7" t="s">
        <v>42</v>
      </c>
      <c r="G223" s="7" t="s">
        <v>680</v>
      </c>
      <c r="H223" s="7" t="s">
        <v>927</v>
      </c>
      <c r="I223" s="7" t="s">
        <v>928</v>
      </c>
      <c r="J223" s="7" t="s">
        <v>1375</v>
      </c>
      <c r="K223" s="7" t="s">
        <v>1371</v>
      </c>
      <c r="L223" s="7" t="s">
        <v>15</v>
      </c>
      <c r="M223" s="30">
        <v>343</v>
      </c>
      <c r="N223" s="30"/>
      <c r="O223" s="30"/>
      <c r="P223" s="30"/>
      <c r="Q223" t="str">
        <f t="shared" si="4"/>
        <v>var AnglaisC0080035V=L.marker([49.7753794,4.726326],{icon:icon_college,bounceOnAdd: true, bounceOnAddOptions: {duration: 500, height: 100},bounceOnAddCallback: function() {console.log('done')}}).bindPopup('&lt;p align=center&gt; &lt;font size=2&gt; &lt;b&gt;Anglais&lt;/font&gt;  &lt;br&gt;&lt;br&gt;CLG ARTHUR RIMBAUD (public)&lt;/b&gt; &lt;br&gt;&lt;i&gt;CHARLEVILLE-MEZIERES&lt;/i&gt; &lt;br&gt; &lt;table border align = center bgcolor = #D8D9CA width=100&gt; &lt;tr align=center &gt; &lt;th&gt; LV1 &lt;th&gt;343&lt;tr align=center &gt; &lt;th&gt;LV2 &lt;th&gt;&lt;tr align=center &gt; &lt;th&gt;LV3 &lt;th&gt;&lt;tr align=center &gt; &lt;th&gt; Lvapp &lt;th&gt;');AnglaisC0080035V.addTo (AnglaisC);</v>
      </c>
    </row>
    <row r="224" spans="1:17" x14ac:dyDescent="0.2">
      <c r="A224" s="7" t="s">
        <v>11</v>
      </c>
      <c r="B224" s="10" t="s">
        <v>576</v>
      </c>
      <c r="C224" s="7" t="s">
        <v>673</v>
      </c>
      <c r="D224" s="7" t="s">
        <v>43</v>
      </c>
      <c r="E224" s="7" t="s">
        <v>23</v>
      </c>
      <c r="F224" s="7" t="s">
        <v>44</v>
      </c>
      <c r="G224" s="7" t="s">
        <v>681</v>
      </c>
      <c r="H224" s="7" t="s">
        <v>929</v>
      </c>
      <c r="I224" s="7" t="s">
        <v>930</v>
      </c>
      <c r="J224" s="7" t="s">
        <v>1375</v>
      </c>
      <c r="K224" s="7" t="s">
        <v>1371</v>
      </c>
      <c r="L224" s="7" t="s">
        <v>45</v>
      </c>
      <c r="M224" s="30">
        <v>335</v>
      </c>
      <c r="N224" s="30"/>
      <c r="O224" s="30"/>
      <c r="P224" s="30"/>
      <c r="Q224" t="str">
        <f t="shared" si="4"/>
        <v>var AnglaisC0080036W=L.marker([49.8178279,4.74591],{icon:icon_college,bounceOnAdd: true, bounceOnAddOptions: {duration: 500, height: 100},bounceOnAddCallback: function() {console.log('done')}}).bindPopup('&lt;p align=center&gt; &lt;font size=2&gt; &lt;b&gt;Anglais&lt;/font&gt;  &lt;br&gt;&lt;br&gt;CLG JEAN ROGISSART (public)&lt;/b&gt; &lt;br&gt;&lt;i&gt;NOUZONVILLE&lt;/i&gt; &lt;br&gt; &lt;table border align = center bgcolor = #D8D9CA width=100&gt; &lt;tr align=center &gt; &lt;th&gt; LV1 &lt;th&gt;335&lt;tr align=center &gt; &lt;th&gt;LV2 &lt;th&gt;&lt;tr align=center &gt; &lt;th&gt;LV3 &lt;th&gt;&lt;tr align=center &gt; &lt;th&gt; Lvapp &lt;th&gt;');AnglaisC0080036W.addTo (AnglaisC);</v>
      </c>
    </row>
    <row r="225" spans="1:17" x14ac:dyDescent="0.2">
      <c r="A225" s="7" t="s">
        <v>11</v>
      </c>
      <c r="B225" s="10" t="s">
        <v>576</v>
      </c>
      <c r="C225" s="7" t="s">
        <v>673</v>
      </c>
      <c r="D225" s="7" t="s">
        <v>52</v>
      </c>
      <c r="E225" s="7" t="s">
        <v>23</v>
      </c>
      <c r="F225" s="7" t="s">
        <v>53</v>
      </c>
      <c r="G225" s="7" t="s">
        <v>682</v>
      </c>
      <c r="H225" s="7" t="s">
        <v>931</v>
      </c>
      <c r="I225" s="7" t="s">
        <v>932</v>
      </c>
      <c r="J225" s="7" t="s">
        <v>1375</v>
      </c>
      <c r="K225" s="7" t="s">
        <v>1371</v>
      </c>
      <c r="L225" s="7" t="s">
        <v>54</v>
      </c>
      <c r="M225" s="30">
        <v>355</v>
      </c>
      <c r="N225" s="30"/>
      <c r="O225" s="30"/>
      <c r="P225" s="30"/>
      <c r="Q225" t="str">
        <f t="shared" si="4"/>
        <v>var AnglaisC0080042C=L.marker([49.8438962,4.532665],{icon:icon_college,bounceOnAdd: true, bounceOnAddOptions: {duration: 500, height: 100},bounceOnAddCallback: function() {console.log('done')}}).bindPopup('&lt;p align=center&gt; &lt;font size=2&gt; &lt;b&gt;Anglais&lt;/font&gt;  &lt;br&gt;&lt;br&gt;CLG DU BLANC MARAIS (public)&lt;/b&gt; &lt;br&gt;&lt;i&gt;RIMOGNE&lt;/i&gt; &lt;br&gt; &lt;table border align = center bgcolor = #D8D9CA width=100&gt; &lt;tr align=center &gt; &lt;th&gt; LV1 &lt;th&gt;355&lt;tr align=center &gt; &lt;th&gt;LV2 &lt;th&gt;&lt;tr align=center &gt; &lt;th&gt;LV3 &lt;th&gt;&lt;tr align=center &gt; &lt;th&gt; Lvapp &lt;th&gt;');AnglaisC0080042C.addTo (AnglaisC);</v>
      </c>
    </row>
    <row r="226" spans="1:17" x14ac:dyDescent="0.2">
      <c r="A226" s="7" t="s">
        <v>11</v>
      </c>
      <c r="B226" s="10" t="s">
        <v>576</v>
      </c>
      <c r="C226" s="7" t="s">
        <v>673</v>
      </c>
      <c r="D226" s="7" t="s">
        <v>58</v>
      </c>
      <c r="E226" s="7" t="s">
        <v>23</v>
      </c>
      <c r="F226" s="7" t="s">
        <v>59</v>
      </c>
      <c r="G226" s="7" t="s">
        <v>683</v>
      </c>
      <c r="H226" s="7" t="s">
        <v>933</v>
      </c>
      <c r="I226" s="7" t="s">
        <v>934</v>
      </c>
      <c r="J226" s="7" t="s">
        <v>1375</v>
      </c>
      <c r="K226" s="7" t="s">
        <v>1371</v>
      </c>
      <c r="L226" s="7" t="s">
        <v>57</v>
      </c>
      <c r="M226" s="30">
        <v>346</v>
      </c>
      <c r="N226" s="30"/>
      <c r="O226" s="30"/>
      <c r="P226" s="30"/>
      <c r="Q226" t="str">
        <f t="shared" si="4"/>
        <v>var AnglaisC0080046G=L.marker([49.6995268,4.9527028],{icon:icon_college,bounceOnAdd: true, bounceOnAddOptions: {duration: 500, height: 100},bounceOnAddCallback: function() {console.log('done')}}).bindPopup('&lt;p align=center&gt; &lt;font size=2&gt; &lt;b&gt;Anglais&lt;/font&gt;  &lt;br&gt;&lt;br&gt;CLG ELISABETH DE NASSAU (public)&lt;/b&gt; &lt;br&gt;&lt;i&gt;SEDAN&lt;/i&gt; &lt;br&gt; &lt;table border align = center bgcolor = #D8D9CA width=100&gt; &lt;tr align=center &gt; &lt;th&gt; LV1 &lt;th&gt;346&lt;tr align=center &gt; &lt;th&gt;LV2 &lt;th&gt;&lt;tr align=center &gt; &lt;th&gt;LV3 &lt;th&gt;&lt;tr align=center &gt; &lt;th&gt; Lvapp &lt;th&gt;');AnglaisC0080046G.addTo (AnglaisC);</v>
      </c>
    </row>
    <row r="227" spans="1:17" x14ac:dyDescent="0.2">
      <c r="A227" s="7" t="s">
        <v>11</v>
      </c>
      <c r="B227" s="10" t="s">
        <v>587</v>
      </c>
      <c r="C227" s="7" t="s">
        <v>673</v>
      </c>
      <c r="D227" s="7" t="s">
        <v>64</v>
      </c>
      <c r="E227" s="7" t="s">
        <v>23</v>
      </c>
      <c r="F227" s="7" t="s">
        <v>65</v>
      </c>
      <c r="G227" s="7" t="s">
        <v>684</v>
      </c>
      <c r="H227" s="7" t="s">
        <v>935</v>
      </c>
      <c r="I227" s="7" t="s">
        <v>936</v>
      </c>
      <c r="J227" s="7" t="s">
        <v>1375</v>
      </c>
      <c r="K227" s="7" t="s">
        <v>1371</v>
      </c>
      <c r="L227" s="7" t="s">
        <v>66</v>
      </c>
      <c r="M227" s="30">
        <v>219</v>
      </c>
      <c r="N227" s="30"/>
      <c r="O227" s="30"/>
      <c r="P227" s="30"/>
      <c r="Q227" t="str">
        <f t="shared" si="4"/>
        <v>var AnglaisC0080052N=L.marker([50.0874677,4.7282222],{icon:icon_college,bounceOnAdd: true, bounceOnAddOptions: {duration: 500, height: 100},bounceOnAddCallback: function() {console.log('done')}}).bindPopup('&lt;p align=center&gt; &lt;font size=2&gt; &lt;b&gt;Anglais&lt;/font&gt;  &lt;br&gt;&lt;br&gt;CLG CHARLES BRUNEAU (public)&lt;/b&gt; &lt;br&gt;&lt;i&gt;VIREUX-WALLERAND&lt;/i&gt; &lt;br&gt; &lt;table border align = center bgcolor = #D8D9CA width=100&gt; &lt;tr align=center &gt; &lt;th&gt; LV1 &lt;th&gt;219&lt;tr align=center &gt; &lt;th&gt;LV2 &lt;th&gt;&lt;tr align=center &gt; &lt;th&gt;LV3 &lt;th&gt;&lt;tr align=center &gt; &lt;th&gt; Lvapp &lt;th&gt;');AnglaisC0080052N.addTo (AnglaisC);</v>
      </c>
    </row>
    <row r="228" spans="1:17" x14ac:dyDescent="0.2">
      <c r="A228" s="7" t="s">
        <v>11</v>
      </c>
      <c r="B228" s="10" t="s">
        <v>576</v>
      </c>
      <c r="C228" s="7" t="s">
        <v>673</v>
      </c>
      <c r="D228" s="7" t="s">
        <v>71</v>
      </c>
      <c r="E228" s="7" t="s">
        <v>23</v>
      </c>
      <c r="F228" s="7" t="s">
        <v>72</v>
      </c>
      <c r="G228" s="7" t="s">
        <v>685</v>
      </c>
      <c r="H228" s="7" t="s">
        <v>937</v>
      </c>
      <c r="I228" s="7" t="s">
        <v>938</v>
      </c>
      <c r="J228" s="7" t="s">
        <v>1375</v>
      </c>
      <c r="K228" s="7" t="s">
        <v>1371</v>
      </c>
      <c r="L228" s="7" t="s">
        <v>15</v>
      </c>
      <c r="M228" s="30">
        <v>221</v>
      </c>
      <c r="N228" s="30"/>
      <c r="O228" s="30"/>
      <c r="P228" s="30"/>
      <c r="Q228" t="str">
        <f t="shared" si="4"/>
        <v>var AnglaisC0080068F=L.marker([49.7867877,4.7166025],{icon:icon_college,bounceOnAdd: true, bounceOnAddOptions: {duration: 500, height: 100},bounceOnAddCallback: function() {console.log('done')}}).bindPopup('&lt;p align=center&gt; &lt;font size=2&gt; &lt;b&gt;Anglais&lt;/font&gt;  &lt;br&gt;&lt;br&gt;CLG ROUGET DE LISLE (public)&lt;/b&gt; &lt;br&gt;&lt;i&gt;CHARLEVILLE-MEZIERES&lt;/i&gt; &lt;br&gt; &lt;table border align = center bgcolor = #D8D9CA width=100&gt; &lt;tr align=center &gt; &lt;th&gt; LV1 &lt;th&gt;221&lt;tr align=center &gt; &lt;th&gt;LV2 &lt;th&gt;&lt;tr align=center &gt; &lt;th&gt;LV3 &lt;th&gt;&lt;tr align=center &gt; &lt;th&gt; Lvapp &lt;th&gt;');AnglaisC0080068F.addTo (AnglaisC);</v>
      </c>
    </row>
    <row r="229" spans="1:17" x14ac:dyDescent="0.2">
      <c r="A229" s="7" t="s">
        <v>11</v>
      </c>
      <c r="B229" s="10" t="s">
        <v>576</v>
      </c>
      <c r="C229" s="7" t="s">
        <v>673</v>
      </c>
      <c r="D229" s="7" t="s">
        <v>73</v>
      </c>
      <c r="E229" s="7" t="s">
        <v>23</v>
      </c>
      <c r="F229" s="7" t="s">
        <v>74</v>
      </c>
      <c r="G229" s="7" t="s">
        <v>686</v>
      </c>
      <c r="H229" s="7" t="s">
        <v>939</v>
      </c>
      <c r="I229" s="7" t="s">
        <v>940</v>
      </c>
      <c r="J229" s="7" t="s">
        <v>1375</v>
      </c>
      <c r="K229" s="7" t="s">
        <v>1371</v>
      </c>
      <c r="L229" s="7" t="s">
        <v>15</v>
      </c>
      <c r="M229" s="30">
        <v>228</v>
      </c>
      <c r="N229" s="30">
        <v>46</v>
      </c>
      <c r="O229" s="30"/>
      <c r="P229" s="30"/>
      <c r="Q229" t="str">
        <f t="shared" si="4"/>
        <v>var AnglaisC0080079T=L.marker([49.7662969,4.6934313],{icon:icon_college,bounceOnAdd: true, bounceOnAddOptions: {duration: 500, height: 100},bounceOnAddCallback: function() {console.log('done')}}).bindPopup('&lt;p align=center&gt; &lt;font size=2&gt; &lt;b&gt;Anglais&lt;/font&gt;  &lt;br&gt;&lt;br&gt;CLG FRED SCAMARONI (public)&lt;/b&gt; &lt;br&gt;&lt;i&gt;CHARLEVILLE-MEZIERES&lt;/i&gt; &lt;br&gt; &lt;table border align = center bgcolor = #D8D9CA width=100&gt; &lt;tr align=center &gt; &lt;th&gt; LV1 &lt;th&gt;228&lt;tr align=center &gt; &lt;th&gt;LV2 &lt;th&gt;46&lt;tr align=center &gt; &lt;th&gt;LV3 &lt;th&gt;&lt;tr align=center &gt; &lt;th&gt; Lvapp &lt;th&gt;');AnglaisC0080079T.addTo (AnglaisC);</v>
      </c>
    </row>
    <row r="230" spans="1:17" x14ac:dyDescent="0.2">
      <c r="A230" s="7" t="s">
        <v>11</v>
      </c>
      <c r="B230" s="10" t="s">
        <v>587</v>
      </c>
      <c r="C230" s="7" t="s">
        <v>673</v>
      </c>
      <c r="D230" s="7" t="s">
        <v>91</v>
      </c>
      <c r="E230" s="7" t="s">
        <v>23</v>
      </c>
      <c r="F230" s="7" t="s">
        <v>92</v>
      </c>
      <c r="G230" s="7" t="s">
        <v>687</v>
      </c>
      <c r="H230" s="7" t="s">
        <v>941</v>
      </c>
      <c r="I230" s="7" t="s">
        <v>942</v>
      </c>
      <c r="J230" s="7" t="s">
        <v>1375</v>
      </c>
      <c r="K230" s="7" t="s">
        <v>1371</v>
      </c>
      <c r="L230" s="7" t="s">
        <v>93</v>
      </c>
      <c r="M230" s="30">
        <v>217</v>
      </c>
      <c r="N230" s="30"/>
      <c r="O230" s="30"/>
      <c r="P230" s="30"/>
      <c r="Q230" t="str">
        <f t="shared" si="4"/>
        <v>var AnglaisC0080105W=L.marker([49.8539481,4.7350261],{icon:icon_college,bounceOnAdd: true, bounceOnAddOptions: {duration: 500, height: 100},bounceOnAddCallback: function() {console.log('done')}}).bindPopup('&lt;p align=center&gt; &lt;font size=2&gt; &lt;b&gt;Anglais&lt;/font&gt;  &lt;br&gt;&lt;br&gt;CLG JULES FERRY (public)&lt;/b&gt; &lt;br&gt;&lt;i&gt;BOGNY-SUR-MEUSE&lt;/i&gt; &lt;br&gt; &lt;table border align = center bgcolor = #D8D9CA width=100&gt; &lt;tr align=center &gt; &lt;th&gt; LV1 &lt;th&gt;217&lt;tr align=center &gt; &lt;th&gt;LV2 &lt;th&gt;&lt;tr align=center &gt; &lt;th&gt;LV3 &lt;th&gt;&lt;tr align=center &gt; &lt;th&gt; Lvapp &lt;th&gt;');AnglaisC0080105W.addTo (AnglaisC);</v>
      </c>
    </row>
    <row r="231" spans="1:17" x14ac:dyDescent="0.2">
      <c r="A231" s="7" t="s">
        <v>11</v>
      </c>
      <c r="B231" s="10" t="s">
        <v>576</v>
      </c>
      <c r="C231" s="7" t="s">
        <v>673</v>
      </c>
      <c r="D231" s="7" t="s">
        <v>94</v>
      </c>
      <c r="E231" s="7" t="s">
        <v>23</v>
      </c>
      <c r="F231" s="7" t="s">
        <v>95</v>
      </c>
      <c r="G231" s="7" t="s">
        <v>688</v>
      </c>
      <c r="H231" s="7" t="s">
        <v>943</v>
      </c>
      <c r="I231" s="7" t="s">
        <v>944</v>
      </c>
      <c r="J231" s="7" t="s">
        <v>1375</v>
      </c>
      <c r="K231" s="7" t="s">
        <v>1371</v>
      </c>
      <c r="L231" s="7" t="s">
        <v>57</v>
      </c>
      <c r="M231" s="30">
        <v>327</v>
      </c>
      <c r="N231" s="30"/>
      <c r="O231" s="30"/>
      <c r="P231" s="30"/>
      <c r="Q231" t="str">
        <f t="shared" si="4"/>
        <v>var AnglaisC0080826E=L.marker([49.694299,4.9397976],{icon:icon_college,bounceOnAdd: true, bounceOnAddOptions: {duration: 500, height: 100},bounceOnAddCallback: function() {console.log('done')}}).bindPopup('&lt;p align=center&gt; &lt;font size=2&gt; &lt;b&gt;Anglais&lt;/font&gt;  &lt;br&gt;&lt;br&gt;CLG LE LAC (public)&lt;/b&gt; &lt;br&gt;&lt;i&gt;SEDAN&lt;/i&gt; &lt;br&gt; &lt;table border align = center bgcolor = #D8D9CA width=100&gt; &lt;tr align=center &gt; &lt;th&gt; LV1 &lt;th&gt;327&lt;tr align=center &gt; &lt;th&gt;LV2 &lt;th&gt;&lt;tr align=center &gt; &lt;th&gt;LV3 &lt;th&gt;&lt;tr align=center &gt; &lt;th&gt; Lvapp &lt;th&gt;');AnglaisC0080826E.addTo (AnglaisC);</v>
      </c>
    </row>
    <row r="232" spans="1:17" x14ac:dyDescent="0.2">
      <c r="A232" s="7" t="s">
        <v>11</v>
      </c>
      <c r="B232" s="10" t="s">
        <v>587</v>
      </c>
      <c r="C232" s="7" t="s">
        <v>673</v>
      </c>
      <c r="D232" s="7" t="s">
        <v>96</v>
      </c>
      <c r="E232" s="7" t="s">
        <v>23</v>
      </c>
      <c r="F232" s="7" t="s">
        <v>97</v>
      </c>
      <c r="G232" s="7" t="s">
        <v>689</v>
      </c>
      <c r="H232" s="7" t="s">
        <v>945</v>
      </c>
      <c r="I232" s="7" t="s">
        <v>946</v>
      </c>
      <c r="J232" s="7" t="s">
        <v>1375</v>
      </c>
      <c r="K232" s="7" t="s">
        <v>1371</v>
      </c>
      <c r="L232" s="7" t="s">
        <v>98</v>
      </c>
      <c r="M232" s="30">
        <v>207</v>
      </c>
      <c r="N232" s="30">
        <v>44</v>
      </c>
      <c r="O232" s="30"/>
      <c r="P232" s="30"/>
      <c r="Q232" t="str">
        <f t="shared" si="4"/>
        <v>var AnglaisC0080827F=L.marker([49.8839456,4.7458351],{icon:icon_college,bounceOnAdd: true, bounceOnAddOptions: {duration: 500, height: 100},bounceOnAddCallback: function() {console.log('done')}}).bindPopup('&lt;p align=center&gt; &lt;font size=2&gt; &lt;b&gt;Anglais&lt;/font&gt;  &lt;br&gt;&lt;br&gt;CLG LES DEUX VALLEES (public)&lt;/b&gt; &lt;br&gt;&lt;i&gt;MONTHERME&lt;/i&gt; &lt;br&gt; &lt;table border align = center bgcolor = #D8D9CA width=100&gt; &lt;tr align=center &gt; &lt;th&gt; LV1 &lt;th&gt;207&lt;tr align=center &gt; &lt;th&gt;LV2 &lt;th&gt;44&lt;tr align=center &gt; &lt;th&gt;LV3 &lt;th&gt;&lt;tr align=center &gt; &lt;th&gt; Lvapp &lt;th&gt;');AnglaisC0080827F.addTo (AnglaisC);</v>
      </c>
    </row>
    <row r="233" spans="1:17" x14ac:dyDescent="0.2">
      <c r="A233" s="7" t="s">
        <v>11</v>
      </c>
      <c r="B233" s="10" t="s">
        <v>576</v>
      </c>
      <c r="C233" s="7" t="s">
        <v>673</v>
      </c>
      <c r="D233" s="7" t="s">
        <v>99</v>
      </c>
      <c r="E233" s="7" t="s">
        <v>23</v>
      </c>
      <c r="F233" s="7" t="s">
        <v>100</v>
      </c>
      <c r="G233" s="7" t="s">
        <v>690</v>
      </c>
      <c r="H233" s="7" t="s">
        <v>947</v>
      </c>
      <c r="I233" s="7" t="s">
        <v>948</v>
      </c>
      <c r="J233" s="7" t="s">
        <v>1375</v>
      </c>
      <c r="K233" s="7" t="s">
        <v>1371</v>
      </c>
      <c r="L233" s="7" t="s">
        <v>15</v>
      </c>
      <c r="M233" s="30">
        <v>239</v>
      </c>
      <c r="N233" s="30"/>
      <c r="O233" s="30"/>
      <c r="P233" s="30"/>
      <c r="Q233" t="str">
        <f t="shared" si="4"/>
        <v>var AnglaisC0080829H=L.marker([49.778935,4.7021335],{icon:icon_college,bounceOnAdd: true, bounceOnAddOptions: {duration: 500, height: 100},bounceOnAddCallback: function() {console.log('done')}}).bindPopup('&lt;p align=center&gt; &lt;font size=2&gt; &lt;b&gt;Anglais&lt;/font&gt;  &lt;br&gt;&lt;br&gt;CLG JEAN DE LA FONTAINE (public)&lt;/b&gt; &lt;br&gt;&lt;i&gt;CHARLEVILLE-MEZIERES&lt;/i&gt; &lt;br&gt; &lt;table border align = center bgcolor = #D8D9CA width=100&gt; &lt;tr align=center &gt; &lt;th&gt; LV1 &lt;th&gt;239&lt;tr align=center &gt; &lt;th&gt;LV2 &lt;th&gt;&lt;tr align=center &gt; &lt;th&gt;LV3 &lt;th&gt;&lt;tr align=center &gt; &lt;th&gt; Lvapp &lt;th&gt;');AnglaisC0080829H.addTo (AnglaisC);</v>
      </c>
    </row>
    <row r="234" spans="1:17" x14ac:dyDescent="0.2">
      <c r="A234" s="7" t="s">
        <v>11</v>
      </c>
      <c r="B234" s="10" t="s">
        <v>576</v>
      </c>
      <c r="C234" s="7" t="s">
        <v>673</v>
      </c>
      <c r="D234" s="7" t="s">
        <v>101</v>
      </c>
      <c r="E234" s="7" t="s">
        <v>23</v>
      </c>
      <c r="F234" s="7" t="s">
        <v>102</v>
      </c>
      <c r="G234" s="7" t="s">
        <v>691</v>
      </c>
      <c r="H234" s="7" t="s">
        <v>949</v>
      </c>
      <c r="I234" s="7" t="s">
        <v>950</v>
      </c>
      <c r="J234" s="7" t="s">
        <v>1375</v>
      </c>
      <c r="K234" s="7" t="s">
        <v>1371</v>
      </c>
      <c r="L234" s="7" t="s">
        <v>602</v>
      </c>
      <c r="M234" s="30">
        <v>307</v>
      </c>
      <c r="N234" s="30">
        <v>18</v>
      </c>
      <c r="O234" s="30"/>
      <c r="P234" s="30"/>
      <c r="Q234" t="str">
        <f t="shared" si="4"/>
        <v>var AnglaisC0080839U=L.marker([49.736173,4.8576174],{icon:icon_college,bounceOnAdd: true, bounceOnAddOptions: {duration: 500, height: 100},bounceOnAddCallback: function() {console.log('done')}}).bindPopup('&lt;p align=center&gt; &lt;font size=2&gt; &lt;b&gt;Anglais&lt;/font&gt;  &lt;br&gt;&lt;br&gt;CLG PASTEUR (public)&lt;/b&gt; &lt;br&gt;&lt;i&gt;VRIGNE AUX BOIS&lt;/i&gt; &lt;br&gt; &lt;table border align = center bgcolor = #D8D9CA width=100&gt; &lt;tr align=center &gt; &lt;th&gt; LV1 &lt;th&gt;307&lt;tr align=center &gt; &lt;th&gt;LV2 &lt;th&gt;18&lt;tr align=center &gt; &lt;th&gt;LV3 &lt;th&gt;&lt;tr align=center &gt; &lt;th&gt; Lvapp &lt;th&gt;');AnglaisC0080839U.addTo (AnglaisC);</v>
      </c>
    </row>
    <row r="235" spans="1:17" x14ac:dyDescent="0.2">
      <c r="A235" s="7" t="s">
        <v>11</v>
      </c>
      <c r="B235" s="10" t="s">
        <v>576</v>
      </c>
      <c r="C235" s="7" t="s">
        <v>673</v>
      </c>
      <c r="D235" s="7" t="s">
        <v>103</v>
      </c>
      <c r="E235" s="7" t="s">
        <v>23</v>
      </c>
      <c r="F235" s="7" t="s">
        <v>104</v>
      </c>
      <c r="G235" s="7" t="s">
        <v>692</v>
      </c>
      <c r="H235" s="7" t="s">
        <v>951</v>
      </c>
      <c r="I235" s="7" t="s">
        <v>952</v>
      </c>
      <c r="J235" s="7" t="s">
        <v>1375</v>
      </c>
      <c r="K235" s="7" t="s">
        <v>1371</v>
      </c>
      <c r="L235" s="7" t="s">
        <v>15</v>
      </c>
      <c r="M235" s="30">
        <v>303</v>
      </c>
      <c r="N235" s="30"/>
      <c r="O235" s="30"/>
      <c r="P235" s="30"/>
      <c r="Q235" t="str">
        <f t="shared" si="4"/>
        <v>var AnglaisC0080894D=L.marker([49.7515607,4.7221947],{icon:icon_college,bounceOnAdd: true, bounceOnAddOptions: {duration: 500, height: 100},bounceOnAddCallback: function() {console.log('done')}}).bindPopup('&lt;p align=center&gt; &lt;font size=2&gt; &lt;b&gt;Anglais&lt;/font&gt;  &lt;br&gt;&lt;br&gt;CLG ROGER SALENGRO (public)&lt;/b&gt; &lt;br&gt;&lt;i&gt;CHARLEVILLE-MEZIERES&lt;/i&gt; &lt;br&gt; &lt;table border align = center bgcolor = #D8D9CA width=100&gt; &lt;tr align=center &gt; &lt;th&gt; LV1 &lt;th&gt;303&lt;tr align=center &gt; &lt;th&gt;LV2 &lt;th&gt;&lt;tr align=center &gt; &lt;th&gt;LV3 &lt;th&gt;&lt;tr align=center &gt; &lt;th&gt; Lvapp &lt;th&gt;');AnglaisC0080894D.addTo (AnglaisC);</v>
      </c>
    </row>
    <row r="236" spans="1:17" x14ac:dyDescent="0.2">
      <c r="A236" s="7" t="s">
        <v>11</v>
      </c>
      <c r="B236" s="10" t="s">
        <v>576</v>
      </c>
      <c r="C236" s="7" t="s">
        <v>673</v>
      </c>
      <c r="D236" s="7" t="s">
        <v>105</v>
      </c>
      <c r="E236" s="7" t="s">
        <v>23</v>
      </c>
      <c r="F236" s="7" t="s">
        <v>106</v>
      </c>
      <c r="G236" s="7" t="s">
        <v>693</v>
      </c>
      <c r="H236" s="7" t="s">
        <v>953</v>
      </c>
      <c r="I236" s="7" t="s">
        <v>954</v>
      </c>
      <c r="J236" s="7" t="s">
        <v>1375</v>
      </c>
      <c r="K236" s="7" t="s">
        <v>1371</v>
      </c>
      <c r="L236" s="7" t="s">
        <v>107</v>
      </c>
      <c r="M236" s="30">
        <v>366</v>
      </c>
      <c r="N236" s="30"/>
      <c r="O236" s="30"/>
      <c r="P236" s="30"/>
      <c r="Q236" t="str">
        <f t="shared" si="4"/>
        <v>var AnglaisC0080896F=L.marker([49.7038031,4.8007383],{icon:icon_college,bounceOnAdd: true, bounceOnAddOptions: {duration: 500, height: 100},bounceOnAddCallback: function() {console.log('done')}}).bindPopup('&lt;p align=center&gt; &lt;font size=2&gt; &lt;b&gt;Anglais&lt;/font&gt;  &lt;br&gt;&lt;br&gt;CLG DU VAL DE MEUSE (public)&lt;/b&gt; &lt;br&gt;&lt;i&gt;NOUVION-SUR-MEUSE&lt;/i&gt; &lt;br&gt; &lt;table border align = center bgcolor = #D8D9CA width=100&gt; &lt;tr align=center &gt; &lt;th&gt; LV1 &lt;th&gt;366&lt;tr align=center &gt; &lt;th&gt;LV2 &lt;th&gt;&lt;tr align=center &gt; &lt;th&gt;LV3 &lt;th&gt;&lt;tr align=center &gt; &lt;th&gt; Lvapp &lt;th&gt;');AnglaisC0080896F.addTo (AnglaisC);</v>
      </c>
    </row>
    <row r="237" spans="1:17" x14ac:dyDescent="0.2">
      <c r="A237" s="7" t="s">
        <v>11</v>
      </c>
      <c r="B237" s="10" t="s">
        <v>577</v>
      </c>
      <c r="C237" s="7" t="s">
        <v>673</v>
      </c>
      <c r="D237" s="7" t="s">
        <v>108</v>
      </c>
      <c r="E237" s="7" t="s">
        <v>23</v>
      </c>
      <c r="F237" s="7" t="s">
        <v>109</v>
      </c>
      <c r="G237" s="7" t="s">
        <v>694</v>
      </c>
      <c r="H237" s="7" t="s">
        <v>955</v>
      </c>
      <c r="I237" s="7" t="s">
        <v>956</v>
      </c>
      <c r="J237" s="7" t="s">
        <v>1375</v>
      </c>
      <c r="K237" s="7" t="s">
        <v>1371</v>
      </c>
      <c r="L237" s="7" t="s">
        <v>48</v>
      </c>
      <c r="M237" s="30">
        <v>426</v>
      </c>
      <c r="N237" s="30"/>
      <c r="O237" s="30"/>
      <c r="P237" s="30"/>
      <c r="Q237" t="str">
        <f t="shared" si="4"/>
        <v>var AnglaisC0080897G=L.marker([49.5117034,4.3672847],{icon:icon_college,bounceOnAdd: true, bounceOnAddOptions: {duration: 500, height: 100},bounceOnAddCallback: function() {console.log('done')}}).bindPopup('&lt;p align=center&gt; &lt;font size=2&gt; &lt;b&gt;Anglais&lt;/font&gt;  &lt;br&gt;&lt;br&gt;CLG ROBERT DE SORBON (public)&lt;/b&gt; &lt;br&gt;&lt;i&gt;RETHEL&lt;/i&gt; &lt;br&gt; &lt;table border align = center bgcolor = #D8D9CA width=100&gt; &lt;tr align=center &gt; &lt;th&gt; LV1 &lt;th&gt;426&lt;tr align=center &gt; &lt;th&gt;LV2 &lt;th&gt;&lt;tr align=center &gt; &lt;th&gt;LV3 &lt;th&gt;&lt;tr align=center &gt; &lt;th&gt; Lvapp &lt;th&gt;');AnglaisC0080897G.addTo (AnglaisC);</v>
      </c>
    </row>
    <row r="238" spans="1:17" x14ac:dyDescent="0.2">
      <c r="A238" s="7" t="s">
        <v>11</v>
      </c>
      <c r="B238" s="10" t="s">
        <v>577</v>
      </c>
      <c r="C238" s="7" t="s">
        <v>673</v>
      </c>
      <c r="D238" s="7" t="s">
        <v>110</v>
      </c>
      <c r="E238" s="7" t="s">
        <v>23</v>
      </c>
      <c r="F238" s="7" t="s">
        <v>111</v>
      </c>
      <c r="G238" s="7" t="s">
        <v>695</v>
      </c>
      <c r="H238" s="7" t="s">
        <v>957</v>
      </c>
      <c r="I238" s="7" t="s">
        <v>958</v>
      </c>
      <c r="J238" s="7" t="s">
        <v>1375</v>
      </c>
      <c r="K238" s="7" t="s">
        <v>1371</v>
      </c>
      <c r="L238" s="7" t="s">
        <v>112</v>
      </c>
      <c r="M238" s="30">
        <v>367</v>
      </c>
      <c r="N238" s="30"/>
      <c r="O238" s="30"/>
      <c r="P238" s="30"/>
      <c r="Q238" t="str">
        <f t="shared" si="4"/>
        <v>var AnglaisC0080909V=L.marker([49.4901896,4.3649838],{icon:icon_college,bounceOnAdd: true, bounceOnAddOptions: {duration: 500, height: 100},bounceOnAddCallback: function() {console.log('done')}}).bindPopup('&lt;p align=center&gt; &lt;font size=2&gt; &lt;b&gt;Anglais&lt;/font&gt;  &lt;br&gt;&lt;br&gt;CLG VALLIERE (public)&lt;/b&gt; &lt;br&gt;&lt;i&gt;SAULT-LES-RETHEL&lt;/i&gt; &lt;br&gt; &lt;table border align = center bgcolor = #D8D9CA width=100&gt; &lt;tr align=center &gt; &lt;th&gt; LV1 &lt;th&gt;367&lt;tr align=center &gt; &lt;th&gt;LV2 &lt;th&gt;&lt;tr align=center &gt; &lt;th&gt;LV3 &lt;th&gt;&lt;tr align=center &gt; &lt;th&gt; Lvapp &lt;th&gt;');AnglaisC0080909V.addTo (AnglaisC);</v>
      </c>
    </row>
    <row r="239" spans="1:17" x14ac:dyDescent="0.2">
      <c r="A239" s="7" t="s">
        <v>11</v>
      </c>
      <c r="B239" s="10" t="s">
        <v>576</v>
      </c>
      <c r="C239" s="7" t="s">
        <v>673</v>
      </c>
      <c r="D239" s="7" t="s">
        <v>113</v>
      </c>
      <c r="E239" s="7" t="s">
        <v>23</v>
      </c>
      <c r="F239" s="7" t="s">
        <v>114</v>
      </c>
      <c r="G239" s="7" t="s">
        <v>696</v>
      </c>
      <c r="H239" s="7" t="s">
        <v>1333</v>
      </c>
      <c r="I239" s="7" t="s">
        <v>1334</v>
      </c>
      <c r="J239" s="7" t="s">
        <v>1375</v>
      </c>
      <c r="K239" s="7" t="s">
        <v>1371</v>
      </c>
      <c r="L239" s="7" t="s">
        <v>57</v>
      </c>
      <c r="M239" s="30">
        <v>430</v>
      </c>
      <c r="N239" s="30"/>
      <c r="O239" s="30"/>
      <c r="P239" s="30"/>
      <c r="Q239" t="str">
        <f t="shared" si="4"/>
        <v>var AnglaisC0080910W=L.marker([49.6992311,4.9467024],{icon:icon_college,bounceOnAdd: true, bounceOnAddOptions: {duration: 500, height: 100},bounceOnAddCallback: function() {console.log('done')}}).bindPopup('&lt;p align=center&gt; &lt;font size=2&gt; &lt;b&gt;Anglais&lt;/font&gt;  &lt;br&gt;&lt;br&gt;CLG TURENNE (public)&lt;/b&gt; &lt;br&gt;&lt;i&gt;SEDAN&lt;/i&gt; &lt;br&gt; &lt;table border align = center bgcolor = #D8D9CA width=100&gt; &lt;tr align=center &gt; &lt;th&gt; LV1 &lt;th&gt;430&lt;tr align=center &gt; &lt;th&gt;LV2 &lt;th&gt;&lt;tr align=center &gt; &lt;th&gt;LV3 &lt;th&gt;&lt;tr align=center &gt; &lt;th&gt; Lvapp &lt;th&gt;');AnglaisC0080910W.addTo (AnglaisC);</v>
      </c>
    </row>
    <row r="240" spans="1:17" x14ac:dyDescent="0.2">
      <c r="A240" s="7" t="s">
        <v>11</v>
      </c>
      <c r="B240" s="10" t="s">
        <v>576</v>
      </c>
      <c r="C240" s="7" t="s">
        <v>673</v>
      </c>
      <c r="D240" s="7" t="s">
        <v>115</v>
      </c>
      <c r="E240" s="7" t="s">
        <v>23</v>
      </c>
      <c r="F240" s="7" t="s">
        <v>116</v>
      </c>
      <c r="G240" s="7" t="s">
        <v>697</v>
      </c>
      <c r="H240" s="7" t="s">
        <v>959</v>
      </c>
      <c r="I240" s="7" t="s">
        <v>960</v>
      </c>
      <c r="J240" s="7" t="s">
        <v>1375</v>
      </c>
      <c r="K240" s="7" t="s">
        <v>1371</v>
      </c>
      <c r="L240" s="7" t="s">
        <v>15</v>
      </c>
      <c r="M240" s="30">
        <v>341</v>
      </c>
      <c r="N240" s="30"/>
      <c r="O240" s="30"/>
      <c r="P240" s="30"/>
      <c r="Q240" t="str">
        <f t="shared" si="4"/>
        <v>var AnglaisC0080925M=L.marker([49.7442914,4.7203967],{icon:icon_college,bounceOnAdd: true, bounceOnAddOptions: {duration: 500, height: 100},bounceOnAddCallback: function() {console.log('done')}}).bindPopup('&lt;p align=center&gt; &lt;font size=2&gt; &lt;b&gt;Anglais&lt;/font&gt;  &lt;br&gt;&lt;br&gt;CLG LEO LAGRANGE (public)&lt;/b&gt; &lt;br&gt;&lt;i&gt;CHARLEVILLE-MEZIERES&lt;/i&gt; &lt;br&gt; &lt;table border align = center bgcolor = #D8D9CA width=100&gt; &lt;tr align=center &gt; &lt;th&gt; LV1 &lt;th&gt;341&lt;tr align=center &gt; &lt;th&gt;LV2 &lt;th&gt;&lt;tr align=center &gt; &lt;th&gt;LV3 &lt;th&gt;&lt;tr align=center &gt; &lt;th&gt; Lvapp &lt;th&gt;');AnglaisC0080925M.addTo (AnglaisC);</v>
      </c>
    </row>
    <row r="241" spans="1:17" x14ac:dyDescent="0.2">
      <c r="A241" s="7" t="s">
        <v>11</v>
      </c>
      <c r="B241" s="10" t="s">
        <v>587</v>
      </c>
      <c r="C241" s="7" t="s">
        <v>673</v>
      </c>
      <c r="D241" s="7" t="s">
        <v>117</v>
      </c>
      <c r="E241" s="7" t="s">
        <v>23</v>
      </c>
      <c r="F241" s="7" t="s">
        <v>553</v>
      </c>
      <c r="G241" s="7" t="s">
        <v>896</v>
      </c>
      <c r="H241" s="7" t="s">
        <v>961</v>
      </c>
      <c r="I241" s="7" t="s">
        <v>962</v>
      </c>
      <c r="J241" s="7" t="s">
        <v>1375</v>
      </c>
      <c r="K241" s="7" t="s">
        <v>1371</v>
      </c>
      <c r="L241" s="7" t="s">
        <v>33</v>
      </c>
      <c r="M241" s="30">
        <v>352</v>
      </c>
      <c r="N241" s="30"/>
      <c r="O241" s="30"/>
      <c r="P241" s="30"/>
      <c r="Q241" t="str">
        <f t="shared" si="4"/>
        <v>var AnglaisC0080948M=L.marker([50.1336745,4.8284555],{icon:icon_college,bounceOnAdd: true, bounceOnAddOptions: {duration: 500, height: 100},bounceOnAddCallback: function() {console.log('done')}}).bindPopup('&lt;p align=center&gt; &lt;font size=2&gt; &lt;b&gt;Anglais&lt;/font&gt;  &lt;br&gt;&lt;br&gt;CLG DE GIVET (public)&lt;/b&gt; &lt;br&gt;&lt;i&gt;GIVET&lt;/i&gt; &lt;br&gt; &lt;table border align = center bgcolor = #D8D9CA width=100&gt; &lt;tr align=center &gt; &lt;th&gt; LV1 &lt;th&gt;352&lt;tr align=center &gt; &lt;th&gt;LV2 &lt;th&gt;&lt;tr align=center &gt; &lt;th&gt;LV3 &lt;th&gt;&lt;tr align=center &gt; &lt;th&gt; Lvapp &lt;th&gt;');AnglaisC0080948M.addTo (AnglaisC);</v>
      </c>
    </row>
    <row r="242" spans="1:17" x14ac:dyDescent="0.2">
      <c r="A242" s="7" t="s">
        <v>11</v>
      </c>
      <c r="B242" s="10" t="s">
        <v>587</v>
      </c>
      <c r="C242" s="7" t="s">
        <v>673</v>
      </c>
      <c r="D242" s="7" t="s">
        <v>118</v>
      </c>
      <c r="E242" s="7" t="s">
        <v>23</v>
      </c>
      <c r="F242" s="7" t="s">
        <v>119</v>
      </c>
      <c r="G242" s="7" t="s">
        <v>698</v>
      </c>
      <c r="H242" s="7" t="s">
        <v>963</v>
      </c>
      <c r="I242" s="7" t="s">
        <v>964</v>
      </c>
      <c r="J242" s="7" t="s">
        <v>1375</v>
      </c>
      <c r="K242" s="7" t="s">
        <v>1371</v>
      </c>
      <c r="L242" s="7" t="s">
        <v>51</v>
      </c>
      <c r="M242" s="30">
        <v>320</v>
      </c>
      <c r="N242" s="30">
        <v>22</v>
      </c>
      <c r="O242" s="30"/>
      <c r="P242" s="30"/>
      <c r="Q242" t="str">
        <f t="shared" si="4"/>
        <v>var AnglaisC0080949N=L.marker([49.9345868,4.6465],{icon:icon_college,bounceOnAdd: true, bounceOnAddOptions: {duration: 500, height: 100},bounceOnAddCallback: function() {console.log('done')}}).bindPopup('&lt;p align=center&gt; &lt;font size=2&gt; &lt;b&gt;Anglais&lt;/font&gt;  &lt;br&gt;&lt;br&gt;CLG GEORGE SAND (public)&lt;/b&gt; &lt;br&gt;&lt;i&gt;REVIN&lt;/i&gt; &lt;br&gt; &lt;table border align = center bgcolor = #D8D9CA width=100&gt; &lt;tr align=center &gt; &lt;th&gt; LV1 &lt;th&gt;320&lt;tr align=center &gt; &lt;th&gt;LV2 &lt;th&gt;22&lt;tr align=center &gt; &lt;th&gt;LV3 &lt;th&gt;&lt;tr align=center &gt; &lt;th&gt; Lvapp &lt;th&gt;');AnglaisC0080949N.addTo (AnglaisC);</v>
      </c>
    </row>
    <row r="243" spans="1:17" x14ac:dyDescent="0.2">
      <c r="A243" s="7" t="s">
        <v>11</v>
      </c>
      <c r="B243" s="10" t="s">
        <v>576</v>
      </c>
      <c r="C243" s="7" t="s">
        <v>673</v>
      </c>
      <c r="D243" s="7" t="s">
        <v>120</v>
      </c>
      <c r="E243" s="7" t="s">
        <v>23</v>
      </c>
      <c r="F243" s="7" t="s">
        <v>121</v>
      </c>
      <c r="G243" s="7" t="s">
        <v>699</v>
      </c>
      <c r="H243" s="7" t="s">
        <v>965</v>
      </c>
      <c r="I243" s="7" t="s">
        <v>966</v>
      </c>
      <c r="J243" s="7" t="s">
        <v>1375</v>
      </c>
      <c r="K243" s="7" t="s">
        <v>1371</v>
      </c>
      <c r="L243" s="7" t="s">
        <v>15</v>
      </c>
      <c r="M243" s="30">
        <v>246</v>
      </c>
      <c r="N243" s="30">
        <v>24</v>
      </c>
      <c r="O243" s="30"/>
      <c r="P243" s="30"/>
      <c r="Q243" t="str">
        <f t="shared" si="4"/>
        <v>var AnglaisC0080954U=L.marker([49.7577704,4.7185223],{icon:icon_college,bounceOnAdd: true, bounceOnAddOptions: {duration: 500, height: 100},bounceOnAddCallback: function() {console.log('done')}}).bindPopup('&lt;p align=center&gt; &lt;font size=2&gt; &lt;b&gt;Anglais&lt;/font&gt;  &lt;br&gt;&lt;br&gt;CLG BAYARD (public)&lt;/b&gt; &lt;br&gt;&lt;i&gt;CHARLEVILLE-MEZIERES&lt;/i&gt; &lt;br&gt; &lt;table border align = center bgcolor = #D8D9CA width=100&gt; &lt;tr align=center &gt; &lt;th&gt; LV1 &lt;th&gt;246&lt;tr align=center &gt; &lt;th&gt;LV2 &lt;th&gt;24&lt;tr align=center &gt; &lt;th&gt;LV3 &lt;th&gt;&lt;tr align=center &gt; &lt;th&gt; Lvapp &lt;th&gt;');AnglaisC0080954U.addTo (AnglaisC);</v>
      </c>
    </row>
    <row r="244" spans="1:17" x14ac:dyDescent="0.2">
      <c r="A244" s="7" t="s">
        <v>11</v>
      </c>
      <c r="B244" s="10" t="s">
        <v>576</v>
      </c>
      <c r="C244" s="7" t="s">
        <v>673</v>
      </c>
      <c r="D244" s="7" t="s">
        <v>125</v>
      </c>
      <c r="E244" s="7" t="s">
        <v>23</v>
      </c>
      <c r="F244" s="7" t="s">
        <v>126</v>
      </c>
      <c r="G244" s="7" t="s">
        <v>700</v>
      </c>
      <c r="H244" s="7" t="s">
        <v>967</v>
      </c>
      <c r="I244" s="7" t="s">
        <v>968</v>
      </c>
      <c r="J244" s="7" t="s">
        <v>1375</v>
      </c>
      <c r="K244" s="7" t="s">
        <v>1371</v>
      </c>
      <c r="L244" s="7" t="s">
        <v>127</v>
      </c>
      <c r="M244" s="30">
        <v>258</v>
      </c>
      <c r="N244" s="30">
        <v>78</v>
      </c>
      <c r="O244" s="30"/>
      <c r="P244" s="30"/>
      <c r="Q244" t="str">
        <f t="shared" si="4"/>
        <v>var AnglaisC0081001V=L.marker([49.7435162,4.7430065],{icon:icon_college,bounceOnAdd: true, bounceOnAddOptions: {duration: 500, height: 100},bounceOnAddCallback: function() {console.log('done')}}).bindPopup('&lt;p align=center&gt; &lt;font size=2&gt; &lt;b&gt;Anglais&lt;/font&gt;  &lt;br&gt;&lt;br&gt;CLG JULES LEROUX (public)&lt;/b&gt; &lt;br&gt;&lt;i&gt;VILLERS-SEMEUSE&lt;/i&gt; &lt;br&gt; &lt;table border align = center bgcolor = #D8D9CA width=100&gt; &lt;tr align=center &gt; &lt;th&gt; LV1 &lt;th&gt;258&lt;tr align=center &gt; &lt;th&gt;LV2 &lt;th&gt;78&lt;tr align=center &gt; &lt;th&gt;LV3 &lt;th&gt;&lt;tr align=center &gt; &lt;th&gt; Lvapp &lt;th&gt;');AnglaisC0081001V.addTo (AnglaisC);</v>
      </c>
    </row>
    <row r="245" spans="1:17" x14ac:dyDescent="0.2">
      <c r="A245" s="7" t="s">
        <v>11</v>
      </c>
      <c r="B245" s="10" t="s">
        <v>577</v>
      </c>
      <c r="C245" s="7" t="s">
        <v>673</v>
      </c>
      <c r="D245" s="7" t="s">
        <v>130</v>
      </c>
      <c r="E245" s="7" t="s">
        <v>23</v>
      </c>
      <c r="F245" s="7" t="s">
        <v>131</v>
      </c>
      <c r="G245" s="7" t="s">
        <v>701</v>
      </c>
      <c r="H245" s="7" t="s">
        <v>969</v>
      </c>
      <c r="I245" s="7" t="s">
        <v>970</v>
      </c>
      <c r="J245" s="7" t="s">
        <v>1375</v>
      </c>
      <c r="K245" s="7" t="s">
        <v>1371</v>
      </c>
      <c r="L245" s="7" t="s">
        <v>131</v>
      </c>
      <c r="M245" s="30">
        <v>118</v>
      </c>
      <c r="N245" s="30"/>
      <c r="O245" s="30"/>
      <c r="P245" s="30"/>
      <c r="Q245" t="str">
        <f t="shared" si="4"/>
        <v>var AnglaisC0081096Y=L.marker([49.3438808,4.8708199],{icon:icon_college,bounceOnAdd: true, bounceOnAddOptions: {duration: 500, height: 100},bounceOnAddCallback: function() {console.log('done')}}).bindPopup('&lt;p align=center&gt; &lt;font size=2&gt; &lt;b&gt;Anglais&lt;/font&gt;  &lt;br&gt;&lt;br&gt;CLG GRANDPRE (public)&lt;/b&gt; &lt;br&gt;&lt;i&gt;GRANDPRE&lt;/i&gt; &lt;br&gt; &lt;table border align = center bgcolor = #D8D9CA width=100&gt; &lt;tr align=center &gt; &lt;th&gt; LV1 &lt;th&gt;118&lt;tr align=center &gt; &lt;th&gt;LV2 &lt;th&gt;&lt;tr align=center &gt; &lt;th&gt;LV3 &lt;th&gt;&lt;tr align=center &gt; &lt;th&gt; Lvapp &lt;th&gt;');AnglaisC0081096Y.addTo (AnglaisC);</v>
      </c>
    </row>
    <row r="246" spans="1:17" x14ac:dyDescent="0.2">
      <c r="A246" s="7" t="s">
        <v>11</v>
      </c>
      <c r="B246" s="10" t="s">
        <v>577</v>
      </c>
      <c r="C246" s="7" t="s">
        <v>673</v>
      </c>
      <c r="D246" s="7" t="s">
        <v>132</v>
      </c>
      <c r="E246" s="7" t="s">
        <v>23</v>
      </c>
      <c r="F246" s="7" t="s">
        <v>603</v>
      </c>
      <c r="G246" s="7" t="s">
        <v>702</v>
      </c>
      <c r="H246" s="7" t="s">
        <v>971</v>
      </c>
      <c r="I246" s="7" t="s">
        <v>972</v>
      </c>
      <c r="J246" s="7" t="s">
        <v>1375</v>
      </c>
      <c r="K246" s="7" t="s">
        <v>1371</v>
      </c>
      <c r="L246" s="7" t="s">
        <v>69</v>
      </c>
      <c r="M246" s="30">
        <v>373</v>
      </c>
      <c r="N246" s="30"/>
      <c r="O246" s="30"/>
      <c r="P246" s="30"/>
      <c r="Q246" t="str">
        <f t="shared" si="4"/>
        <v>var AnglaisC0081097Z=L.marker([49.403521,4.6957694],{icon:icon_college,bounceOnAdd: true, bounceOnAddOptions: {duration: 500, height: 100},bounceOnAddCallback: function() {console.log('done')}}).bindPopup('&lt;p align=center&gt; &lt;font size=2&gt; &lt;b&gt;Anglais&lt;/font&gt;  &lt;br&gt;&lt;br&gt;CLG PAUL DROUOT (public)&lt;/b&gt; &lt;br&gt;&lt;i&gt;VOUZIERS&lt;/i&gt; &lt;br&gt; &lt;table border align = center bgcolor = #D8D9CA width=100&gt; &lt;tr align=center &gt; &lt;th&gt; LV1 &lt;th&gt;373&lt;tr align=center &gt; &lt;th&gt;LV2 &lt;th&gt;&lt;tr align=center &gt; &lt;th&gt;LV3 &lt;th&gt;&lt;tr align=center &gt; &lt;th&gt; Lvapp &lt;th&gt;');AnglaisC0081097Z.addTo (AnglaisC);</v>
      </c>
    </row>
    <row r="247" spans="1:17" x14ac:dyDescent="0.2">
      <c r="A247" s="7" t="s">
        <v>11</v>
      </c>
      <c r="B247" s="10" t="s">
        <v>587</v>
      </c>
      <c r="C247" s="7" t="s">
        <v>673</v>
      </c>
      <c r="D247" s="7" t="s">
        <v>133</v>
      </c>
      <c r="E247" s="7" t="s">
        <v>23</v>
      </c>
      <c r="F247" s="7" t="s">
        <v>588</v>
      </c>
      <c r="G247" s="7" t="s">
        <v>703</v>
      </c>
      <c r="H247" s="7" t="s">
        <v>973</v>
      </c>
      <c r="I247" s="7" t="s">
        <v>974</v>
      </c>
      <c r="J247" s="7" t="s">
        <v>1375</v>
      </c>
      <c r="K247" s="7" t="s">
        <v>1371</v>
      </c>
      <c r="L247" s="7" t="s">
        <v>134</v>
      </c>
      <c r="M247" s="30">
        <v>131</v>
      </c>
      <c r="N247" s="30">
        <v>83</v>
      </c>
      <c r="O247" s="30"/>
      <c r="P247" s="30"/>
      <c r="Q247" t="str">
        <f t="shared" si="4"/>
        <v>var AnglaisC0081098A=L.marker([49.9289594,4.5299354],{icon:icon_college,bounceOnAdd: true, bounceOnAddOptions: {duration: 500, height: 100},bounceOnAddCallback: function() {console.log('done')}}).bindPopup('&lt;p align=center&gt; &lt;font size=2&gt; &lt;b&gt;Anglais&lt;/font&gt;  &lt;br&gt;&lt;br&gt;CLG ANDRÉE VIÉNOT (public)&lt;/b&gt; &lt;br&gt;&lt;i&gt;ROCROI&lt;/i&gt; &lt;br&gt; &lt;table border align = center bgcolor = #D8D9CA width=100&gt; &lt;tr align=center &gt; &lt;th&gt; LV1 &lt;th&gt;131&lt;tr align=center &gt; &lt;th&gt;LV2 &lt;th&gt;83&lt;tr align=center &gt; &lt;th&gt;LV3 &lt;th&gt;&lt;tr align=center &gt; &lt;th&gt; Lvapp &lt;th&gt;');AnglaisC0081098A.addTo (AnglaisC);</v>
      </c>
    </row>
    <row r="248" spans="1:17" x14ac:dyDescent="0.2">
      <c r="A248" s="7" t="s">
        <v>11</v>
      </c>
      <c r="B248" s="10" t="s">
        <v>576</v>
      </c>
      <c r="C248" s="7" t="s">
        <v>673</v>
      </c>
      <c r="D248" s="7" t="s">
        <v>135</v>
      </c>
      <c r="E248" s="7" t="s">
        <v>23</v>
      </c>
      <c r="F248" s="7" t="s">
        <v>136</v>
      </c>
      <c r="G248" s="7" t="s">
        <v>704</v>
      </c>
      <c r="H248" s="7" t="s">
        <v>975</v>
      </c>
      <c r="I248" s="7" t="s">
        <v>976</v>
      </c>
      <c r="J248" s="7" t="s">
        <v>1375</v>
      </c>
      <c r="K248" s="7" t="s">
        <v>1371</v>
      </c>
      <c r="L248" s="7" t="s">
        <v>136</v>
      </c>
      <c r="M248" s="30">
        <v>362</v>
      </c>
      <c r="N248" s="30">
        <v>53</v>
      </c>
      <c r="O248" s="30"/>
      <c r="P248" s="30"/>
      <c r="Q248" t="str">
        <f t="shared" si="4"/>
        <v>var AnglaisC0081099B=L.marker([49.6295254,5.1743265],{icon:icon_college,bounceOnAdd: true, bounceOnAddOptions: {duration: 500, height: 100},bounceOnAddCallback: function() {console.log('done')}}).bindPopup('&lt;p align=center&gt; &lt;font size=2&gt; &lt;b&gt;Anglais&lt;/font&gt;  &lt;br&gt;&lt;br&gt;CLG CARIGNAN (public)&lt;/b&gt; &lt;br&gt;&lt;i&gt;CARIGNAN&lt;/i&gt; &lt;br&gt; &lt;table border align = center bgcolor = #D8D9CA width=100&gt; &lt;tr align=center &gt; &lt;th&gt; LV1 &lt;th&gt;362&lt;tr align=center &gt; &lt;th&gt;LV2 &lt;th&gt;53&lt;tr align=center &gt; &lt;th&gt;LV3 &lt;th&gt;&lt;tr align=center &gt; &lt;th&gt; Lvapp &lt;th&gt;');AnglaisC0081099B.addTo (AnglaisC);</v>
      </c>
    </row>
    <row r="249" spans="1:17" x14ac:dyDescent="0.2">
      <c r="A249" s="7" t="s">
        <v>11</v>
      </c>
      <c r="B249" s="10" t="s">
        <v>577</v>
      </c>
      <c r="C249" s="7" t="s">
        <v>673</v>
      </c>
      <c r="D249" s="7" t="s">
        <v>137</v>
      </c>
      <c r="E249" s="7" t="s">
        <v>23</v>
      </c>
      <c r="F249" s="7" t="s">
        <v>585</v>
      </c>
      <c r="G249" s="7" t="s">
        <v>705</v>
      </c>
      <c r="H249" s="7" t="s">
        <v>977</v>
      </c>
      <c r="I249" s="7" t="s">
        <v>978</v>
      </c>
      <c r="J249" s="7" t="s">
        <v>1375</v>
      </c>
      <c r="K249" s="7" t="s">
        <v>1371</v>
      </c>
      <c r="L249" s="7" t="s">
        <v>138</v>
      </c>
      <c r="M249" s="30">
        <v>243</v>
      </c>
      <c r="N249" s="30"/>
      <c r="O249" s="30"/>
      <c r="P249" s="30"/>
      <c r="Q249" t="str">
        <f t="shared" si="4"/>
        <v>var AnglaisC0081100C=L.marker([49.474164,4.578699],{icon:icon_college,bounceOnAdd: true, bounceOnAddOptions: {duration: 500, height: 100},bounceOnAddCallback: function() {console.log('done')}}).bindPopup('&lt;p align=center&gt; &lt;font size=2&gt; &lt;b&gt;Anglais&lt;/font&gt;  &lt;br&gt;&lt;br&gt;CLG EVA THOMÉ (public)&lt;/b&gt; &lt;br&gt;&lt;i&gt;ATTIGNY&lt;/i&gt; &lt;br&gt; &lt;table border align = center bgcolor = #D8D9CA width=100&gt; &lt;tr align=center &gt; &lt;th&gt; LV1 &lt;th&gt;243&lt;tr align=center &gt; &lt;th&gt;LV2 &lt;th&gt;&lt;tr align=center &gt; &lt;th&gt;LV3 &lt;th&gt;&lt;tr align=center &gt; &lt;th&gt; Lvapp &lt;th&gt;');AnglaisC0081100C.addTo (AnglaisC);</v>
      </c>
    </row>
    <row r="250" spans="1:17" x14ac:dyDescent="0.2">
      <c r="A250" s="7" t="s">
        <v>11</v>
      </c>
      <c r="B250" s="10" t="s">
        <v>577</v>
      </c>
      <c r="C250" s="7" t="s">
        <v>673</v>
      </c>
      <c r="D250" s="7" t="s">
        <v>139</v>
      </c>
      <c r="E250" s="7" t="s">
        <v>23</v>
      </c>
      <c r="F250" s="7" t="s">
        <v>140</v>
      </c>
      <c r="G250" s="7" t="s">
        <v>706</v>
      </c>
      <c r="H250" s="7" t="s">
        <v>979</v>
      </c>
      <c r="I250" s="7" t="s">
        <v>980</v>
      </c>
      <c r="J250" s="7" t="s">
        <v>1375</v>
      </c>
      <c r="K250" s="7" t="s">
        <v>1371</v>
      </c>
      <c r="L250" s="7" t="s">
        <v>141</v>
      </c>
      <c r="M250" s="30">
        <v>342</v>
      </c>
      <c r="N250" s="30">
        <v>88</v>
      </c>
      <c r="O250" s="30"/>
      <c r="P250" s="30"/>
      <c r="Q250" t="str">
        <f t="shared" si="4"/>
        <v>var AnglaisC0081102E=L.marker([49.4704308,4.1164172],{icon:icon_college,bounceOnAdd: true, bounceOnAddOptions: {duration: 500, height: 100},bounceOnAddCallback: function() {console.log('done')}}).bindPopup('&lt;p align=center&gt; &lt;font size=2&gt; &lt;b&gt;Anglais&lt;/font&gt;  &lt;br&gt;&lt;br&gt;CLG MULTISITE ASFELD - CHATEAU POR (public)&lt;/b&gt; &lt;br&gt;&lt;i&gt;ASFELD&lt;/i&gt; &lt;br&gt; &lt;table border align = center bgcolor = #D8D9CA width=100&gt; &lt;tr align=center &gt; &lt;th&gt; LV1 &lt;th&gt;342&lt;tr align=center &gt; &lt;th&gt;LV2 &lt;th&gt;88&lt;tr align=center &gt; &lt;th&gt;LV3 &lt;th&gt;&lt;tr align=center &gt; &lt;th&gt; Lvapp &lt;th&gt;');AnglaisC0081102E.addTo (AnglaisC);</v>
      </c>
    </row>
    <row r="251" spans="1:17" x14ac:dyDescent="0.2">
      <c r="A251" s="7" t="s">
        <v>11</v>
      </c>
      <c r="B251" s="10" t="s">
        <v>576</v>
      </c>
      <c r="C251" s="7" t="s">
        <v>673</v>
      </c>
      <c r="D251" s="7" t="s">
        <v>142</v>
      </c>
      <c r="E251" s="7" t="s">
        <v>23</v>
      </c>
      <c r="F251" s="7" t="s">
        <v>584</v>
      </c>
      <c r="G251" s="7" t="s">
        <v>707</v>
      </c>
      <c r="H251" s="7" t="s">
        <v>981</v>
      </c>
      <c r="I251" s="7" t="s">
        <v>982</v>
      </c>
      <c r="J251" s="7" t="s">
        <v>1375</v>
      </c>
      <c r="K251" s="7" t="s">
        <v>1371</v>
      </c>
      <c r="L251" s="7" t="s">
        <v>143</v>
      </c>
      <c r="M251" s="30">
        <v>277</v>
      </c>
      <c r="N251" s="30"/>
      <c r="O251" s="30"/>
      <c r="P251" s="30"/>
      <c r="Q251" t="str">
        <f t="shared" si="4"/>
        <v>var AnglaisC0081103F=L.marker([49.6061246,4.960898],{icon:icon_college,bounceOnAdd: true, bounceOnAddOptions: {duration: 500, height: 100},bounceOnAddCallback: function() {console.log('done')}}).bindPopup('&lt;p align=center&gt; &lt;font size=2&gt; &lt;b&gt;Anglais&lt;/font&gt;  &lt;br&gt;&lt;br&gt;CLG RAUCOURT (public)&lt;/b&gt; &lt;br&gt;&lt;i&gt;RAUCOURT-ET-FLABA&lt;/i&gt; &lt;br&gt; &lt;table border align = center bgcolor = #D8D9CA width=100&gt; &lt;tr align=center &gt; &lt;th&gt; LV1 &lt;th&gt;277&lt;tr align=center &gt; &lt;th&gt;LV2 &lt;th&gt;&lt;tr align=center &gt; &lt;th&gt;LV3 &lt;th&gt;&lt;tr align=center &gt; &lt;th&gt; Lvapp &lt;th&gt;');AnglaisC0081103F.addTo (AnglaisC);</v>
      </c>
    </row>
    <row r="252" spans="1:17" x14ac:dyDescent="0.2">
      <c r="A252" s="7" t="s">
        <v>11</v>
      </c>
      <c r="B252" s="10" t="s">
        <v>577</v>
      </c>
      <c r="C252" s="7" t="s">
        <v>673</v>
      </c>
      <c r="D252" s="7" t="s">
        <v>144</v>
      </c>
      <c r="E252" s="7" t="s">
        <v>23</v>
      </c>
      <c r="F252" s="7" t="s">
        <v>586</v>
      </c>
      <c r="G252" s="7" t="s">
        <v>1378</v>
      </c>
      <c r="H252" s="7" t="s">
        <v>983</v>
      </c>
      <c r="I252" s="7" t="s">
        <v>984</v>
      </c>
      <c r="J252" s="7" t="s">
        <v>1375</v>
      </c>
      <c r="K252" s="7" t="s">
        <v>1371</v>
      </c>
      <c r="L252" s="7" t="s">
        <v>145</v>
      </c>
      <c r="M252" s="30">
        <v>302</v>
      </c>
      <c r="N252" s="30">
        <v>86</v>
      </c>
      <c r="O252" s="30"/>
      <c r="P252" s="30"/>
      <c r="Q252" t="str">
        <f t="shared" si="4"/>
        <v>var AnglaisC0081104G=L.marker([49.6987289,4.4199636],{icon:icon_college,bounceOnAdd: true, bounceOnAddOptions: {duration: 500, height: 100},bounceOnAddCallback: function() {console.log('done')}}).bindPopup('&lt;p align=center&gt; &lt;font size=2&gt; &lt;b&gt;Anglais&lt;/font&gt;  &lt;br&gt;&lt;br&gt;CLG SIGNY L\'ABBAYE (public)&lt;/b&gt; &lt;br&gt;&lt;i&gt;SIGNY-L'ABBAYE&lt;/i&gt; &lt;br&gt; &lt;table border align = center bgcolor = #D8D9CA width=100&gt; &lt;tr align=center &gt; &lt;th&gt; LV1 &lt;th&gt;302&lt;tr align=center &gt; &lt;th&gt;LV2 &lt;th&gt;86&lt;tr align=center &gt; &lt;th&gt;LV3 &lt;th&gt;&lt;tr align=center &gt; &lt;th&gt; Lvapp &lt;th&gt;');AnglaisC0081104G.addTo (AnglaisC);</v>
      </c>
    </row>
    <row r="253" spans="1:17" x14ac:dyDescent="0.2">
      <c r="A253" s="7" t="s">
        <v>11</v>
      </c>
      <c r="B253" s="10" t="s">
        <v>576</v>
      </c>
      <c r="C253" s="7" t="s">
        <v>673</v>
      </c>
      <c r="D253" s="7" t="s">
        <v>146</v>
      </c>
      <c r="E253" s="7" t="s">
        <v>23</v>
      </c>
      <c r="F253" s="7" t="s">
        <v>147</v>
      </c>
      <c r="G253" s="7" t="s">
        <v>708</v>
      </c>
      <c r="H253" s="7" t="s">
        <v>985</v>
      </c>
      <c r="I253" s="7" t="s">
        <v>986</v>
      </c>
      <c r="J253" s="7" t="s">
        <v>1375</v>
      </c>
      <c r="K253" s="7" t="s">
        <v>1371</v>
      </c>
      <c r="L253" s="7" t="s">
        <v>148</v>
      </c>
      <c r="M253" s="30">
        <v>170</v>
      </c>
      <c r="N253" s="30">
        <v>117</v>
      </c>
      <c r="O253" s="30"/>
      <c r="P253" s="30"/>
      <c r="Q253" t="str">
        <f t="shared" si="4"/>
        <v>var AnglaisC0081105H=L.marker([49.9052981,4.2845588],{icon:icon_college,bounceOnAdd: true, bounceOnAddOptions: {duration: 500, height: 100},bounceOnAddCallback: function() {console.log('done')}}).bindPopup('&lt;p align=center&gt; &lt;font size=2&gt; &lt;b&gt;Anglais&lt;/font&gt;  &lt;br&gt;&lt;br&gt;CLG MULTISITE SIGNY-LE-PETIT-LIART (public)&lt;/b&gt; &lt;br&gt;&lt;i&gt;SIGNY-LE-PETIT&lt;/i&gt; &lt;br&gt; &lt;table border align = center bgcolor = #D8D9CA width=100&gt; &lt;tr align=center &gt; &lt;th&gt; LV1 &lt;th&gt;170&lt;tr align=center &gt; &lt;th&gt;LV2 &lt;th&gt;117&lt;tr align=center &gt; &lt;th&gt;LV3 &lt;th&gt;&lt;tr align=center &gt; &lt;th&gt; Lvapp &lt;th&gt;');AnglaisC0081105H.addTo (AnglaisC);</v>
      </c>
    </row>
    <row r="254" spans="1:17" x14ac:dyDescent="0.2">
      <c r="A254" s="7" t="s">
        <v>149</v>
      </c>
      <c r="B254" s="10" t="s">
        <v>590</v>
      </c>
      <c r="C254" s="7" t="s">
        <v>673</v>
      </c>
      <c r="D254" s="7" t="s">
        <v>156</v>
      </c>
      <c r="E254" s="7" t="s">
        <v>23</v>
      </c>
      <c r="F254" s="7" t="s">
        <v>157</v>
      </c>
      <c r="G254" s="7" t="s">
        <v>709</v>
      </c>
      <c r="H254" s="7" t="s">
        <v>987</v>
      </c>
      <c r="I254" s="7" t="s">
        <v>988</v>
      </c>
      <c r="J254" s="7" t="s">
        <v>1375</v>
      </c>
      <c r="K254" s="7" t="s">
        <v>1371</v>
      </c>
      <c r="L254" s="7" t="s">
        <v>155</v>
      </c>
      <c r="M254" s="30">
        <v>723</v>
      </c>
      <c r="N254" s="30"/>
      <c r="O254" s="30"/>
      <c r="P254" s="30"/>
      <c r="Q254" t="str">
        <f t="shared" si="4"/>
        <v>var AnglaisC0100005B=L.marker([48.1136357,4.3776963],{icon:icon_college,bounceOnAdd: true, bounceOnAddOptions: {duration: 500, height: 100},bounceOnAddCallback: function() {console.log('done')}}).bindPopup('&lt;p align=center&gt; &lt;font size=2&gt; &lt;b&gt;Anglais&lt;/font&gt;  &lt;br&gt;&lt;br&gt;CLG PAUL PORTIER (public)&lt;/b&gt; &lt;br&gt;&lt;i&gt;BAR-SUR-SEINE&lt;/i&gt; &lt;br&gt; &lt;table border align = center bgcolor = #D8D9CA width=100&gt; &lt;tr align=center &gt; &lt;th&gt; LV1 &lt;th&gt;723&lt;tr align=center &gt; &lt;th&gt;LV2 &lt;th&gt;&lt;tr align=center &gt; &lt;th&gt;LV3 &lt;th&gt;&lt;tr align=center &gt; &lt;th&gt; Lvapp &lt;th&gt;');AnglaisC0100005B.addTo (AnglaisC);</v>
      </c>
    </row>
    <row r="255" spans="1:17" x14ac:dyDescent="0.2">
      <c r="A255" s="7" t="s">
        <v>149</v>
      </c>
      <c r="B255" s="10" t="s">
        <v>590</v>
      </c>
      <c r="C255" s="7" t="s">
        <v>673</v>
      </c>
      <c r="D255" s="7" t="s">
        <v>158</v>
      </c>
      <c r="E255" s="7" t="s">
        <v>23</v>
      </c>
      <c r="F255" s="7" t="s">
        <v>159</v>
      </c>
      <c r="G255" s="7" t="s">
        <v>710</v>
      </c>
      <c r="H255" s="7" t="s">
        <v>989</v>
      </c>
      <c r="I255" s="7" t="s">
        <v>990</v>
      </c>
      <c r="J255" s="7" t="s">
        <v>1375</v>
      </c>
      <c r="K255" s="7" t="s">
        <v>1371</v>
      </c>
      <c r="L255" s="7" t="s">
        <v>160</v>
      </c>
      <c r="M255" s="30">
        <v>431</v>
      </c>
      <c r="N255" s="30">
        <v>74</v>
      </c>
      <c r="O255" s="30"/>
      <c r="P255" s="30"/>
      <c r="Q255" t="str">
        <f t="shared" si="4"/>
        <v>var AnglaisC0100007D=L.marker([48.3854302,4.5251354],{icon:icon_college,bounceOnAdd: true, bounceOnAddOptions: {duration: 500, height: 100},bounceOnAddCallback: function() {console.log('done')}}).bindPopup('&lt;p align=center&gt; &lt;font size=2&gt; &lt;b&gt;Anglais&lt;/font&gt;  &lt;br&gt;&lt;br&gt;CLG JULIEN REGNIER (public)&lt;/b&gt; &lt;br&gt;&lt;i&gt;BRIENNE-LE-CHATEAU&lt;/i&gt; &lt;br&gt; &lt;table border align = center bgcolor = #D8D9CA width=100&gt; &lt;tr align=center &gt; &lt;th&gt; LV1 &lt;th&gt;431&lt;tr align=center &gt; &lt;th&gt;LV2 &lt;th&gt;74&lt;tr align=center &gt; &lt;th&gt;LV3 &lt;th&gt;&lt;tr align=center &gt; &lt;th&gt; Lvapp &lt;th&gt;');AnglaisC0100007D.addTo (AnglaisC);</v>
      </c>
    </row>
    <row r="256" spans="1:17" x14ac:dyDescent="0.2">
      <c r="A256" s="7" t="s">
        <v>149</v>
      </c>
      <c r="B256" s="10" t="s">
        <v>590</v>
      </c>
      <c r="C256" s="7" t="s">
        <v>673</v>
      </c>
      <c r="D256" s="7" t="s">
        <v>161</v>
      </c>
      <c r="E256" s="7" t="s">
        <v>23</v>
      </c>
      <c r="F256" s="7" t="s">
        <v>162</v>
      </c>
      <c r="G256" s="7" t="s">
        <v>711</v>
      </c>
      <c r="H256" s="7" t="s">
        <v>991</v>
      </c>
      <c r="I256" s="7" t="s">
        <v>992</v>
      </c>
      <c r="J256" s="7" t="s">
        <v>1375</v>
      </c>
      <c r="K256" s="7" t="s">
        <v>1371</v>
      </c>
      <c r="L256" s="7" t="s">
        <v>163</v>
      </c>
      <c r="M256" s="30">
        <v>131</v>
      </c>
      <c r="N256" s="30">
        <v>58</v>
      </c>
      <c r="O256" s="30"/>
      <c r="P256" s="30"/>
      <c r="Q256" t="str">
        <f t="shared" si="4"/>
        <v>var AnglaisC0100008E=L.marker([48.0590638,4.1444084],{icon:icon_college,bounceOnAdd: true, bounceOnAddOptions: {duration: 500, height: 100},bounceOnAddCallback: function() {console.log('done')}}).bindPopup('&lt;p align=center&gt; &lt;font size=2&gt; &lt;b&gt;Anglais&lt;/font&gt;  &lt;br&gt;&lt;br&gt;CLG AMADIS JAMYN (public)&lt;/b&gt; &lt;br&gt;&lt;i&gt;CHAOURCE&lt;/i&gt; &lt;br&gt; &lt;table border align = center bgcolor = #D8D9CA width=100&gt; &lt;tr align=center &gt; &lt;th&gt; LV1 &lt;th&gt;131&lt;tr align=center &gt; &lt;th&gt;LV2 &lt;th&gt;58&lt;tr align=center &gt; &lt;th&gt;LV3 &lt;th&gt;&lt;tr align=center &gt; &lt;th&gt; Lvapp &lt;th&gt;');AnglaisC0100008E.addTo (AnglaisC);</v>
      </c>
    </row>
    <row r="257" spans="1:17" x14ac:dyDescent="0.2">
      <c r="A257" s="7" t="s">
        <v>149</v>
      </c>
      <c r="B257" s="10" t="s">
        <v>590</v>
      </c>
      <c r="C257" s="7" t="s">
        <v>673</v>
      </c>
      <c r="D257" s="7" t="s">
        <v>164</v>
      </c>
      <c r="E257" s="7" t="s">
        <v>23</v>
      </c>
      <c r="F257" s="7" t="s">
        <v>165</v>
      </c>
      <c r="G257" s="7" t="s">
        <v>712</v>
      </c>
      <c r="H257" s="7" t="s">
        <v>993</v>
      </c>
      <c r="I257" s="7" t="s">
        <v>994</v>
      </c>
      <c r="J257" s="7" t="s">
        <v>1375</v>
      </c>
      <c r="K257" s="7" t="s">
        <v>1371</v>
      </c>
      <c r="L257" s="7" t="s">
        <v>166</v>
      </c>
      <c r="M257" s="30">
        <v>528</v>
      </c>
      <c r="N257" s="30">
        <v>24</v>
      </c>
      <c r="O257" s="30"/>
      <c r="P257" s="30"/>
      <c r="Q257" t="str">
        <f t="shared" si="4"/>
        <v>var AnglaisC0100009F=L.marker([48.3106551,4.0399133],{icon:icon_college,bounceOnAdd: true, bounceOnAddOptions: {duration: 500, height: 100},bounceOnAddCallback: function() {console.log('done')}}).bindPopup('&lt;p align=center&gt; &lt;font size=2&gt; &lt;b&gt;Anglais&lt;/font&gt;  &lt;br&gt;&lt;br&gt;CLG ALBERT CAMUS (public)&lt;/b&gt; &lt;br&gt;&lt;i&gt;LA CHAPELLE-SAINT-LUC&lt;/i&gt; &lt;br&gt; &lt;table border align = center bgcolor = #D8D9CA width=100&gt; &lt;tr align=center &gt; &lt;th&gt; LV1 &lt;th&gt;528&lt;tr align=center &gt; &lt;th&gt;LV2 &lt;th&gt;24&lt;tr align=center &gt; &lt;th&gt;LV3 &lt;th&gt;&lt;tr align=center &gt; &lt;th&gt; Lvapp &lt;th&gt;');AnglaisC0100009F.addTo (AnglaisC);</v>
      </c>
    </row>
    <row r="258" spans="1:17" x14ac:dyDescent="0.2">
      <c r="A258" s="7" t="s">
        <v>149</v>
      </c>
      <c r="B258" s="10" t="s">
        <v>590</v>
      </c>
      <c r="C258" s="7" t="s">
        <v>673</v>
      </c>
      <c r="D258" s="7" t="s">
        <v>167</v>
      </c>
      <c r="E258" s="7" t="s">
        <v>23</v>
      </c>
      <c r="F258" s="7" t="s">
        <v>168</v>
      </c>
      <c r="G258" s="7" t="s">
        <v>713</v>
      </c>
      <c r="H258" s="7" t="s">
        <v>995</v>
      </c>
      <c r="I258" s="7" t="s">
        <v>996</v>
      </c>
      <c r="J258" s="7" t="s">
        <v>1375</v>
      </c>
      <c r="K258" s="7" t="s">
        <v>1371</v>
      </c>
      <c r="L258" s="7" t="s">
        <v>169</v>
      </c>
      <c r="M258" s="30">
        <v>260</v>
      </c>
      <c r="N258" s="30"/>
      <c r="O258" s="30"/>
      <c r="P258" s="30"/>
      <c r="Q258" t="str">
        <f t="shared" si="4"/>
        <v>var AnglaisC0100010G=L.marker([48.0423408,3.9117406],{icon:icon_college,bounceOnAdd: true, bounceOnAddOptions: {duration: 500, height: 100},bounceOnAddCallback: function() {console.log('done')}}).bindPopup('&lt;p align=center&gt; &lt;font size=2&gt; &lt;b&gt;Anglais&lt;/font&gt;  &lt;br&gt;&lt;br&gt;CLG EUGENE BELGRAND (public)&lt;/b&gt; &lt;br&gt;&lt;i&gt;ERVY-LE-CHATEL&lt;/i&gt; &lt;br&gt; &lt;table border align = center bgcolor = #D8D9CA width=100&gt; &lt;tr align=center &gt; &lt;th&gt; LV1 &lt;th&gt;260&lt;tr align=center &gt; &lt;th&gt;LV2 &lt;th&gt;&lt;tr align=center &gt; &lt;th&gt;LV3 &lt;th&gt;&lt;tr align=center &gt; &lt;th&gt; Lvapp &lt;th&gt;');AnglaisC0100010G.addTo (AnglaisC);</v>
      </c>
    </row>
    <row r="259" spans="1:17" x14ac:dyDescent="0.2">
      <c r="A259" s="7" t="s">
        <v>149</v>
      </c>
      <c r="B259" s="10" t="s">
        <v>589</v>
      </c>
      <c r="C259" s="7" t="s">
        <v>673</v>
      </c>
      <c r="D259" s="7" t="s">
        <v>170</v>
      </c>
      <c r="E259" s="7" t="s">
        <v>23</v>
      </c>
      <c r="F259" s="7" t="s">
        <v>50</v>
      </c>
      <c r="G259" s="7" t="s">
        <v>714</v>
      </c>
      <c r="H259" s="7" t="s">
        <v>997</v>
      </c>
      <c r="I259" s="7" t="s">
        <v>998</v>
      </c>
      <c r="J259" s="7" t="s">
        <v>1375</v>
      </c>
      <c r="K259" s="7" t="s">
        <v>1371</v>
      </c>
      <c r="L259" s="7" t="s">
        <v>171</v>
      </c>
      <c r="M259" s="30">
        <v>288</v>
      </c>
      <c r="N259" s="30">
        <v>41</v>
      </c>
      <c r="O259" s="30"/>
      <c r="P259" s="30"/>
      <c r="Q259" t="str">
        <f t="shared" si="4"/>
        <v>var AnglaisC0100011H=L.marker([48.3985707,3.7321574],{icon:icon_college,bounceOnAdd: true, bounceOnAddOptions: {duration: 500, height: 100},bounceOnAddCallback: function() {console.log('done')}}).bindPopup('&lt;p align=center&gt; &lt;font size=2&gt; &lt;b&gt;Anglais&lt;/font&gt;  &lt;br&gt;&lt;br&gt;CLG JEAN MOULIN (public)&lt;/b&gt; &lt;br&gt;&lt;i&gt;MARIGNY-LE-CHATEL&lt;/i&gt; &lt;br&gt; &lt;table border align = center bgcolor = #D8D9CA width=100&gt; &lt;tr align=center &gt; &lt;th&gt; LV1 &lt;th&gt;288&lt;tr align=center &gt; &lt;th&gt;LV2 &lt;th&gt;41&lt;tr align=center &gt; &lt;th&gt;LV3 &lt;th&gt;&lt;tr align=center &gt; &lt;th&gt; Lvapp &lt;th&gt;');AnglaisC0100011H.addTo (AnglaisC);</v>
      </c>
    </row>
    <row r="260" spans="1:17" x14ac:dyDescent="0.2">
      <c r="A260" s="7" t="s">
        <v>149</v>
      </c>
      <c r="B260" s="10" t="s">
        <v>590</v>
      </c>
      <c r="C260" s="7" t="s">
        <v>673</v>
      </c>
      <c r="D260" s="7" t="s">
        <v>172</v>
      </c>
      <c r="E260" s="7" t="s">
        <v>23</v>
      </c>
      <c r="F260" s="7" t="s">
        <v>173</v>
      </c>
      <c r="G260" s="7" t="s">
        <v>715</v>
      </c>
      <c r="H260" s="7" t="s">
        <v>999</v>
      </c>
      <c r="I260" s="7" t="s">
        <v>1000</v>
      </c>
      <c r="J260" s="7" t="s">
        <v>1375</v>
      </c>
      <c r="K260" s="7" t="s">
        <v>1371</v>
      </c>
      <c r="L260" s="7" t="s">
        <v>174</v>
      </c>
      <c r="M260" s="30">
        <v>311</v>
      </c>
      <c r="N260" s="30"/>
      <c r="O260" s="30"/>
      <c r="P260" s="30"/>
      <c r="Q260" t="str">
        <f t="shared" si="4"/>
        <v>var AnglaisC0100013K=L.marker([48.3613161,4.3313645],{icon:icon_college,bounceOnAdd: true, bounceOnAddOptions: {duration: 500, height: 100},bounceOnAddCallback: function() {console.log('done')}}).bindPopup('&lt;p align=center&gt; &lt;font size=2&gt; &lt;b&gt;Anglais&lt;/font&gt;  &lt;br&gt;&lt;br&gt;CLG DES ROISES (public)&lt;/b&gt; &lt;br&gt;&lt;i&gt;PINEY&lt;/i&gt; &lt;br&gt; &lt;table border align = center bgcolor = #D8D9CA width=100&gt; &lt;tr align=center &gt; &lt;th&gt; LV1 &lt;th&gt;311&lt;tr align=center &gt; &lt;th&gt;LV2 &lt;th&gt;&lt;tr align=center &gt; &lt;th&gt;LV3 &lt;th&gt;&lt;tr align=center &gt; &lt;th&gt; Lvapp &lt;th&gt;');AnglaisC0100013K.addTo (AnglaisC);</v>
      </c>
    </row>
    <row r="261" spans="1:17" x14ac:dyDescent="0.2">
      <c r="A261" s="7" t="s">
        <v>149</v>
      </c>
      <c r="B261" s="10" t="s">
        <v>590</v>
      </c>
      <c r="C261" s="7" t="s">
        <v>673</v>
      </c>
      <c r="D261" s="7" t="s">
        <v>180</v>
      </c>
      <c r="E261" s="7" t="s">
        <v>23</v>
      </c>
      <c r="F261" s="7" t="s">
        <v>181</v>
      </c>
      <c r="G261" s="7" t="s">
        <v>716</v>
      </c>
      <c r="H261" s="7" t="s">
        <v>1001</v>
      </c>
      <c r="I261" s="7" t="s">
        <v>1002</v>
      </c>
      <c r="J261" s="7" t="s">
        <v>1375</v>
      </c>
      <c r="K261" s="7" t="s">
        <v>1371</v>
      </c>
      <c r="L261" s="7" t="s">
        <v>182</v>
      </c>
      <c r="M261" s="30">
        <v>497</v>
      </c>
      <c r="N261" s="30">
        <v>34</v>
      </c>
      <c r="O261" s="30"/>
      <c r="P261" s="30"/>
      <c r="Q261" t="str">
        <f t="shared" si="4"/>
        <v>var AnglaisC0100019S=L.marker([48.2838664,3.7243004],{icon:icon_college,bounceOnAdd: true, bounceOnAddOptions: {duration: 500, height: 100},bounceOnAddCallback: function() {console.log('done')}}).bindPopup('&lt;p align=center&gt; &lt;font size=2&gt; &lt;b&gt;Anglais&lt;/font&gt;  &lt;br&gt;&lt;br&gt;CLG DE LA VILLENEUVE (public)&lt;/b&gt; &lt;br&gt;&lt;i&gt;SAINT-ANDRE-LES-VERGERS&lt;/i&gt; &lt;br&gt; &lt;table border align = center bgcolor = #D8D9CA width=100&gt; &lt;tr align=center &gt; &lt;th&gt; LV1 &lt;th&gt;497&lt;tr align=center &gt; &lt;th&gt;LV2 &lt;th&gt;34&lt;tr align=center &gt; &lt;th&gt;LV3 &lt;th&gt;&lt;tr align=center &gt; &lt;th&gt; Lvapp &lt;th&gt;');AnglaisC0100019S.addTo (AnglaisC);</v>
      </c>
    </row>
    <row r="262" spans="1:17" x14ac:dyDescent="0.2">
      <c r="A262" s="7" t="s">
        <v>149</v>
      </c>
      <c r="B262" s="10" t="s">
        <v>590</v>
      </c>
      <c r="C262" s="7" t="s">
        <v>673</v>
      </c>
      <c r="D262" s="7" t="s">
        <v>190</v>
      </c>
      <c r="E262" s="7" t="s">
        <v>23</v>
      </c>
      <c r="F262" s="7" t="s">
        <v>191</v>
      </c>
      <c r="G262" s="7" t="s">
        <v>717</v>
      </c>
      <c r="H262" s="7" t="s">
        <v>1003</v>
      </c>
      <c r="I262" s="7" t="s">
        <v>1004</v>
      </c>
      <c r="J262" s="7" t="s">
        <v>1375</v>
      </c>
      <c r="K262" s="7" t="s">
        <v>1371</v>
      </c>
      <c r="L262" s="7" t="s">
        <v>192</v>
      </c>
      <c r="M262" s="30">
        <v>273</v>
      </c>
      <c r="N262" s="30"/>
      <c r="O262" s="30"/>
      <c r="P262" s="30"/>
      <c r="Q262" t="str">
        <f t="shared" si="4"/>
        <v>var AnglaisC0100028B=L.marker([48.2332446,4.4675627],{icon:icon_college,bounceOnAdd: true, bounceOnAddOptions: {duration: 500, height: 100},bounceOnAddCallback: function() {console.log('done')}}).bindPopup('&lt;p align=center&gt; &lt;font size=2&gt; &lt;b&gt;Anglais&lt;/font&gt;  &lt;br&gt;&lt;br&gt;CLG NICOLAS BOURBON (public)&lt;/b&gt; &lt;br&gt;&lt;i&gt;VENDEUVRE-SUR-BARSE&lt;/i&gt; &lt;br&gt; &lt;table border align = center bgcolor = #D8D9CA width=100&gt; &lt;tr align=center &gt; &lt;th&gt; LV1 &lt;th&gt;273&lt;tr align=center &gt; &lt;th&gt;LV2 &lt;th&gt;&lt;tr align=center &gt; &lt;th&gt;LV3 &lt;th&gt;&lt;tr align=center &gt; &lt;th&gt; Lvapp &lt;th&gt;');AnglaisC0100028B.addTo (AnglaisC);</v>
      </c>
    </row>
    <row r="263" spans="1:17" x14ac:dyDescent="0.2">
      <c r="A263" s="7" t="s">
        <v>149</v>
      </c>
      <c r="B263" s="10" t="s">
        <v>590</v>
      </c>
      <c r="C263" s="7" t="s">
        <v>673</v>
      </c>
      <c r="D263" s="7" t="s">
        <v>193</v>
      </c>
      <c r="E263" s="7" t="s">
        <v>23</v>
      </c>
      <c r="F263" s="7" t="s">
        <v>194</v>
      </c>
      <c r="G263" s="7" t="s">
        <v>718</v>
      </c>
      <c r="H263" s="7" t="s">
        <v>1005</v>
      </c>
      <c r="I263" s="7" t="s">
        <v>1006</v>
      </c>
      <c r="J263" s="7" t="s">
        <v>1375</v>
      </c>
      <c r="K263" s="7" t="s">
        <v>1371</v>
      </c>
      <c r="L263" s="7" t="s">
        <v>185</v>
      </c>
      <c r="M263" s="30">
        <v>540</v>
      </c>
      <c r="N263" s="30"/>
      <c r="O263" s="30"/>
      <c r="P263" s="30"/>
      <c r="Q263" t="str">
        <f t="shared" si="4"/>
        <v>var AnglaisC0100031E=L.marker([48.2930893,4.0732435],{icon:icon_college,bounceOnAdd: true, bounceOnAddOptions: {duration: 500, height: 100},bounceOnAddCallback: function() {console.log('done')}}).bindPopup('&lt;p align=center&gt; &lt;font size=2&gt; &lt;b&gt;Anglais&lt;/font&gt;  &lt;br&gt;&lt;br&gt;CLG BEURNONVILLE (public)&lt;/b&gt; &lt;br&gt;&lt;i&gt;TROYES&lt;/i&gt; &lt;br&gt; &lt;table border align = center bgcolor = #D8D9CA width=100&gt; &lt;tr align=center &gt; &lt;th&gt; LV1 &lt;th&gt;540&lt;tr align=center &gt; &lt;th&gt;LV2 &lt;th&gt;&lt;tr align=center &gt; &lt;th&gt;LV3 &lt;th&gt;&lt;tr align=center &gt; &lt;th&gt; Lvapp &lt;th&gt;');AnglaisC0100031E.addTo (AnglaisC);</v>
      </c>
    </row>
    <row r="264" spans="1:17" x14ac:dyDescent="0.2">
      <c r="A264" s="7" t="s">
        <v>149</v>
      </c>
      <c r="B264" s="10" t="s">
        <v>590</v>
      </c>
      <c r="C264" s="7" t="s">
        <v>673</v>
      </c>
      <c r="D264" s="7" t="s">
        <v>195</v>
      </c>
      <c r="E264" s="7" t="s">
        <v>23</v>
      </c>
      <c r="F264" s="7" t="s">
        <v>196</v>
      </c>
      <c r="G264" s="7" t="s">
        <v>719</v>
      </c>
      <c r="H264" s="7" t="s">
        <v>1007</v>
      </c>
      <c r="I264" s="7" t="s">
        <v>1008</v>
      </c>
      <c r="J264" s="7" t="s">
        <v>1375</v>
      </c>
      <c r="K264" s="7" t="s">
        <v>1371</v>
      </c>
      <c r="L264" s="7" t="s">
        <v>197</v>
      </c>
      <c r="M264" s="30">
        <v>558</v>
      </c>
      <c r="N264" s="30"/>
      <c r="O264" s="30"/>
      <c r="P264" s="30"/>
      <c r="Q264" t="str">
        <f t="shared" si="4"/>
        <v>var AnglaisC0100033G=L.marker([48.260319,4.2543186],{icon:icon_college,bounceOnAdd: true, bounceOnAddOptions: {duration: 500, height: 100},bounceOnAddCallback: function() {console.log('done')}}).bindPopup('&lt;p align=center&gt; &lt;font size=2&gt; &lt;b&gt;Anglais&lt;/font&gt;  &lt;br&gt;&lt;br&gt;CLG CHARLES DELAUNAY (public)&lt;/b&gt; &lt;br&gt;&lt;i&gt;LUSIGNY-SUR-BARSE&lt;/i&gt; &lt;br&gt; &lt;table border align = center bgcolor = #D8D9CA width=100&gt; &lt;tr align=center &gt; &lt;th&gt; LV1 &lt;th&gt;558&lt;tr align=center &gt; &lt;th&gt;LV2 &lt;th&gt;&lt;tr align=center &gt; &lt;th&gt;LV3 &lt;th&gt;&lt;tr align=center &gt; &lt;th&gt; Lvapp &lt;th&gt;');AnglaisC0100033G.addTo (AnglaisC);</v>
      </c>
    </row>
    <row r="265" spans="1:17" x14ac:dyDescent="0.2">
      <c r="A265" s="7" t="s">
        <v>149</v>
      </c>
      <c r="B265" s="10" t="s">
        <v>590</v>
      </c>
      <c r="C265" s="7" t="s">
        <v>673</v>
      </c>
      <c r="D265" s="7" t="s">
        <v>198</v>
      </c>
      <c r="E265" s="7" t="s">
        <v>23</v>
      </c>
      <c r="F265" s="7" t="s">
        <v>199</v>
      </c>
      <c r="G265" s="7" t="s">
        <v>720</v>
      </c>
      <c r="H265" s="7" t="s">
        <v>1335</v>
      </c>
      <c r="I265" s="7" t="s">
        <v>1336</v>
      </c>
      <c r="J265" s="7" t="s">
        <v>1375</v>
      </c>
      <c r="K265" s="7" t="s">
        <v>1371</v>
      </c>
      <c r="L265" s="7" t="s">
        <v>185</v>
      </c>
      <c r="M265" s="30">
        <v>461</v>
      </c>
      <c r="N265" s="30">
        <v>46</v>
      </c>
      <c r="O265" s="30"/>
      <c r="P265" s="30"/>
      <c r="Q265" t="str">
        <f t="shared" si="4"/>
        <v>var AnglaisC0100038M=L.marker([48.2960249,4.079137],{icon:icon_college,bounceOnAdd: true, bounceOnAddOptions: {duration: 500, height: 100},bounceOnAddCallback: function() {console.log('done')}}).bindPopup('&lt;p align=center&gt; &lt;font size=2&gt; &lt;b&gt;Anglais&lt;/font&gt;  &lt;br&gt;&lt;br&gt;CLG LES JACOBINS (public)&lt;/b&gt; &lt;br&gt;&lt;i&gt;TROYES&lt;/i&gt; &lt;br&gt; &lt;table border align = center bgcolor = #D8D9CA width=100&gt; &lt;tr align=center &gt; &lt;th&gt; LV1 &lt;th&gt;461&lt;tr align=center &gt; &lt;th&gt;LV2 &lt;th&gt;46&lt;tr align=center &gt; &lt;th&gt;LV3 &lt;th&gt;&lt;tr align=center &gt; &lt;th&gt; Lvapp &lt;th&gt;');AnglaisC0100038M.addTo (AnglaisC);</v>
      </c>
    </row>
    <row r="266" spans="1:17" x14ac:dyDescent="0.2">
      <c r="A266" s="7" t="s">
        <v>149</v>
      </c>
      <c r="B266" s="10" t="s">
        <v>590</v>
      </c>
      <c r="C266" s="7" t="s">
        <v>673</v>
      </c>
      <c r="D266" s="7" t="s">
        <v>225</v>
      </c>
      <c r="E266" s="7" t="s">
        <v>23</v>
      </c>
      <c r="F266" s="7" t="s">
        <v>226</v>
      </c>
      <c r="G266" s="7" t="s">
        <v>721</v>
      </c>
      <c r="H266" s="7" t="s">
        <v>1009</v>
      </c>
      <c r="I266" s="7" t="s">
        <v>1010</v>
      </c>
      <c r="J266" s="7" t="s">
        <v>1375</v>
      </c>
      <c r="K266" s="7" t="s">
        <v>1371</v>
      </c>
      <c r="L266" s="7" t="s">
        <v>185</v>
      </c>
      <c r="M266" s="30">
        <v>696</v>
      </c>
      <c r="N266" s="30">
        <v>45</v>
      </c>
      <c r="O266" s="30"/>
      <c r="P266" s="30"/>
      <c r="Q266" t="str">
        <f t="shared" si="4"/>
        <v>var AnglaisC0100081J=L.marker([48.2720099,4.0759401],{icon:icon_college,bounceOnAdd: true, bounceOnAddOptions: {duration: 500, height: 100},bounceOnAddCallback: function() {console.log('done')}}).bindPopup('&lt;p align=center&gt; &lt;font size=2&gt; &lt;b&gt;Anglais&lt;/font&gt;  &lt;br&gt;&lt;br&gt;CLG MARIE CURIE (public)&lt;/b&gt; &lt;br&gt;&lt;i&gt;TROYES&lt;/i&gt; &lt;br&gt; &lt;table border align = center bgcolor = #D8D9CA width=100&gt; &lt;tr align=center &gt; &lt;th&gt; LV1 &lt;th&gt;696&lt;tr align=center &gt; &lt;th&gt;LV2 &lt;th&gt;45&lt;tr align=center &gt; &lt;th&gt;LV3 &lt;th&gt;&lt;tr align=center &gt; &lt;th&gt; Lvapp &lt;th&gt;');AnglaisC0100081J.addTo (AnglaisC);</v>
      </c>
    </row>
    <row r="267" spans="1:17" x14ac:dyDescent="0.2">
      <c r="A267" s="7" t="s">
        <v>149</v>
      </c>
      <c r="B267" s="10" t="s">
        <v>590</v>
      </c>
      <c r="C267" s="7" t="s">
        <v>673</v>
      </c>
      <c r="D267" s="7" t="s">
        <v>227</v>
      </c>
      <c r="E267" s="7" t="s">
        <v>23</v>
      </c>
      <c r="F267" s="7" t="s">
        <v>228</v>
      </c>
      <c r="G267" s="7" t="s">
        <v>722</v>
      </c>
      <c r="H267" s="7" t="s">
        <v>1011</v>
      </c>
      <c r="I267" s="7" t="s">
        <v>1012</v>
      </c>
      <c r="J267" s="7" t="s">
        <v>1375</v>
      </c>
      <c r="K267" s="7" t="s">
        <v>1371</v>
      </c>
      <c r="L267" s="7" t="s">
        <v>211</v>
      </c>
      <c r="M267" s="30">
        <v>649</v>
      </c>
      <c r="N267" s="30"/>
      <c r="O267" s="30"/>
      <c r="P267" s="30"/>
      <c r="Q267" t="str">
        <f t="shared" si="4"/>
        <v>var AnglaisC0100664T=L.marker([48.2981448,4.0427154],{icon:icon_college,bounceOnAdd: true, bounceOnAddOptions: {duration: 500, height: 100},bounceOnAddCallback: function() {console.log('done')}}).bindPopup('&lt;p align=center&gt; &lt;font size=2&gt; &lt;b&gt;Anglais&lt;/font&gt;  &lt;br&gt;&lt;br&gt;CLG PAUL LANGEVIN (public)&lt;/b&gt; &lt;br&gt;&lt;i&gt;SAINTE-SAVINE&lt;/i&gt; &lt;br&gt; &lt;table border align = center bgcolor = #D8D9CA width=100&gt; &lt;tr align=center &gt; &lt;th&gt; LV1 &lt;th&gt;649&lt;tr align=center &gt; &lt;th&gt;LV2 &lt;th&gt;&lt;tr align=center &gt; &lt;th&gt;LV3 &lt;th&gt;&lt;tr align=center &gt; &lt;th&gt; Lvapp &lt;th&gt;');AnglaisC0100664T.addTo (AnglaisC);</v>
      </c>
    </row>
    <row r="268" spans="1:17" x14ac:dyDescent="0.2">
      <c r="A268" s="7" t="s">
        <v>149</v>
      </c>
      <c r="B268" s="10" t="s">
        <v>590</v>
      </c>
      <c r="C268" s="7" t="s">
        <v>673</v>
      </c>
      <c r="D268" s="7" t="s">
        <v>229</v>
      </c>
      <c r="E268" s="7" t="s">
        <v>23</v>
      </c>
      <c r="F268" s="7" t="s">
        <v>230</v>
      </c>
      <c r="G268" s="7" t="s">
        <v>723</v>
      </c>
      <c r="H268" s="7" t="s">
        <v>1013</v>
      </c>
      <c r="I268" s="7" t="s">
        <v>1014</v>
      </c>
      <c r="J268" s="7" t="s">
        <v>1375</v>
      </c>
      <c r="K268" s="7" t="s">
        <v>1371</v>
      </c>
      <c r="L268" s="7" t="s">
        <v>231</v>
      </c>
      <c r="M268" s="30">
        <v>527</v>
      </c>
      <c r="N268" s="30">
        <v>61</v>
      </c>
      <c r="O268" s="30"/>
      <c r="P268" s="30"/>
      <c r="Q268" t="str">
        <f t="shared" si="4"/>
        <v>var AnglaisC0100665U=L.marker([48.5343138,4.1546268],{icon:icon_college,bounceOnAdd: true, bounceOnAddOptions: {duration: 500, height: 100},bounceOnAddCallback: function() {console.log('done')}}).bindPopup('&lt;p align=center&gt; &lt;font size=2&gt; &lt;b&gt;Anglais&lt;/font&gt;  &lt;br&gt;&lt;br&gt;CLG DE LA VOIE CHATELAINE (public)&lt;/b&gt; &lt;br&gt;&lt;i&gt;ARCIS-SUR-AUBE&lt;/i&gt; &lt;br&gt; &lt;table border align = center bgcolor = #D8D9CA width=100&gt; &lt;tr align=center &gt; &lt;th&gt; LV1 &lt;th&gt;527&lt;tr align=center &gt; &lt;th&gt;LV2 &lt;th&gt;61&lt;tr align=center &gt; &lt;th&gt;LV3 &lt;th&gt;&lt;tr align=center &gt; &lt;th&gt; Lvapp &lt;th&gt;');AnglaisC0100665U.addTo (AnglaisC);</v>
      </c>
    </row>
    <row r="269" spans="1:17" x14ac:dyDescent="0.2">
      <c r="A269" s="7" t="s">
        <v>149</v>
      </c>
      <c r="B269" s="10" t="s">
        <v>590</v>
      </c>
      <c r="C269" s="7" t="s">
        <v>673</v>
      </c>
      <c r="D269" s="7" t="s">
        <v>234</v>
      </c>
      <c r="E269" s="7" t="s">
        <v>23</v>
      </c>
      <c r="F269" s="7" t="s">
        <v>235</v>
      </c>
      <c r="G269" s="7" t="s">
        <v>724</v>
      </c>
      <c r="H269" s="7" t="s">
        <v>1015</v>
      </c>
      <c r="I269" s="7" t="s">
        <v>1016</v>
      </c>
      <c r="J269" s="7" t="s">
        <v>1375</v>
      </c>
      <c r="K269" s="7" t="s">
        <v>1371</v>
      </c>
      <c r="L269" s="7" t="s">
        <v>236</v>
      </c>
      <c r="M269" s="30">
        <v>648</v>
      </c>
      <c r="N269" s="30"/>
      <c r="O269" s="30"/>
      <c r="P269" s="30"/>
      <c r="Q269" t="str">
        <f t="shared" si="4"/>
        <v>var AnglaisC0100765C=L.marker([48.1911644,3.9907696],{icon:icon_college,bounceOnAdd: true, bounceOnAddOptions: {duration: 500, height: 100},bounceOnAddCallback: function() {console.log('done')}}).bindPopup('&lt;p align=center&gt; &lt;font size=2&gt; &lt;b&gt;Anglais&lt;/font&gt;  &lt;br&gt;&lt;br&gt;CLG MAX HUTIN (public)&lt;/b&gt; &lt;br&gt;&lt;i&gt;BOUILLY&lt;/i&gt; &lt;br&gt; &lt;table border align = center bgcolor = #D8D9CA width=100&gt; &lt;tr align=center &gt; &lt;th&gt; LV1 &lt;th&gt;648&lt;tr align=center &gt; &lt;th&gt;LV2 &lt;th&gt;&lt;tr align=center &gt; &lt;th&gt;LV3 &lt;th&gt;&lt;tr align=center &gt; &lt;th&gt; Lvapp &lt;th&gt;');AnglaisC0100765C.addTo (AnglaisC);</v>
      </c>
    </row>
    <row r="270" spans="1:17" x14ac:dyDescent="0.2">
      <c r="A270" s="7" t="s">
        <v>149</v>
      </c>
      <c r="B270" s="10" t="s">
        <v>589</v>
      </c>
      <c r="C270" s="7" t="s">
        <v>673</v>
      </c>
      <c r="D270" s="7" t="s">
        <v>237</v>
      </c>
      <c r="E270" s="7" t="s">
        <v>23</v>
      </c>
      <c r="F270" s="7" t="s">
        <v>238</v>
      </c>
      <c r="G270" s="7" t="s">
        <v>725</v>
      </c>
      <c r="H270" s="7" t="s">
        <v>1017</v>
      </c>
      <c r="I270" s="7" t="s">
        <v>1018</v>
      </c>
      <c r="J270" s="7" t="s">
        <v>1375</v>
      </c>
      <c r="K270" s="7" t="s">
        <v>1371</v>
      </c>
      <c r="L270" s="7" t="s">
        <v>239</v>
      </c>
      <c r="M270" s="30">
        <v>437</v>
      </c>
      <c r="N270" s="30">
        <v>31</v>
      </c>
      <c r="O270" s="30"/>
      <c r="P270" s="30"/>
      <c r="Q270" t="str">
        <f t="shared" si="4"/>
        <v>var AnglaisC0100785Z=L.marker([48.5138874,3.8895952],{icon:icon_college,bounceOnAdd: true, bounceOnAddOptions: {duration: 500, height: 100},bounceOnAddCallback: function() {console.log('done')}}).bindPopup('&lt;p align=center&gt; &lt;font size=2&gt; &lt;b&gt;Anglais&lt;/font&gt;  &lt;br&gt;&lt;br&gt;CLG PIERRE LABONDE (public)&lt;/b&gt; &lt;br&gt;&lt;i&gt;MERY-SUR-SEINE&lt;/i&gt; &lt;br&gt; &lt;table border align = center bgcolor = #D8D9CA width=100&gt; &lt;tr align=center &gt; &lt;th&gt; LV1 &lt;th&gt;437&lt;tr align=center &gt; &lt;th&gt;LV2 &lt;th&gt;31&lt;tr align=center &gt; &lt;th&gt;LV3 &lt;th&gt;&lt;tr align=center &gt; &lt;th&gt; Lvapp &lt;th&gt;');AnglaisC0100785Z.addTo (AnglaisC);</v>
      </c>
    </row>
    <row r="271" spans="1:17" x14ac:dyDescent="0.2">
      <c r="A271" s="7" t="s">
        <v>149</v>
      </c>
      <c r="B271" s="10" t="s">
        <v>589</v>
      </c>
      <c r="C271" s="7" t="s">
        <v>673</v>
      </c>
      <c r="D271" s="7" t="s">
        <v>240</v>
      </c>
      <c r="E271" s="7" t="s">
        <v>23</v>
      </c>
      <c r="F271" s="7" t="s">
        <v>241</v>
      </c>
      <c r="G271" s="7" t="s">
        <v>726</v>
      </c>
      <c r="H271" s="7" t="s">
        <v>1019</v>
      </c>
      <c r="I271" s="7" t="s">
        <v>1020</v>
      </c>
      <c r="J271" s="7" t="s">
        <v>1375</v>
      </c>
      <c r="K271" s="7" t="s">
        <v>1371</v>
      </c>
      <c r="L271" s="7" t="s">
        <v>242</v>
      </c>
      <c r="M271" s="30">
        <v>551</v>
      </c>
      <c r="N271" s="30">
        <v>63</v>
      </c>
      <c r="O271" s="30"/>
      <c r="P271" s="30"/>
      <c r="Q271" t="str">
        <f t="shared" si="4"/>
        <v>var AnglaisC0100786A=L.marker([48.494101,3.50391],{icon:icon_college,bounceOnAdd: true, bounceOnAddOptions: {duration: 500, height: 100},bounceOnAddCallback: function() {console.log('done')}}).bindPopup('&lt;p align=center&gt; &lt;font size=2&gt; &lt;b&gt;Anglais&lt;/font&gt;  &lt;br&gt;&lt;br&gt;CLG JEAN JAURES (public)&lt;/b&gt; &lt;br&gt;&lt;i&gt;NOGENT-SUR-SEINE&lt;/i&gt; &lt;br&gt; &lt;table border align = center bgcolor = #D8D9CA width=100&gt; &lt;tr align=center &gt; &lt;th&gt; LV1 &lt;th&gt;551&lt;tr align=center &gt; &lt;th&gt;LV2 &lt;th&gt;63&lt;tr align=center &gt; &lt;th&gt;LV3 &lt;th&gt;&lt;tr align=center &gt; &lt;th&gt; Lvapp &lt;th&gt;');AnglaisC0100786A.addTo (AnglaisC);</v>
      </c>
    </row>
    <row r="272" spans="1:17" x14ac:dyDescent="0.2">
      <c r="A272" s="7" t="s">
        <v>149</v>
      </c>
      <c r="B272" s="10" t="s">
        <v>589</v>
      </c>
      <c r="C272" s="7" t="s">
        <v>673</v>
      </c>
      <c r="D272" s="7" t="s">
        <v>243</v>
      </c>
      <c r="E272" s="7" t="s">
        <v>23</v>
      </c>
      <c r="F272" s="7" t="s">
        <v>228</v>
      </c>
      <c r="G272" s="7" t="s">
        <v>722</v>
      </c>
      <c r="H272" s="7" t="s">
        <v>1021</v>
      </c>
      <c r="I272" s="7" t="s">
        <v>1022</v>
      </c>
      <c r="J272" s="7" t="s">
        <v>1375</v>
      </c>
      <c r="K272" s="7" t="s">
        <v>1371</v>
      </c>
      <c r="L272" s="7" t="s">
        <v>177</v>
      </c>
      <c r="M272" s="30">
        <v>389</v>
      </c>
      <c r="N272" s="30">
        <v>50</v>
      </c>
      <c r="O272" s="30"/>
      <c r="P272" s="30"/>
      <c r="Q272" t="str">
        <f t="shared" si="4"/>
        <v>var AnglaisC0100787B=L.marker([48.5208742,3.7268374],{icon:icon_college,bounceOnAdd: true, bounceOnAddOptions: {duration: 500, height: 100},bounceOnAddCallback: function() {console.log('done')}}).bindPopup('&lt;p align=center&gt; &lt;font size=2&gt; &lt;b&gt;Anglais&lt;/font&gt;  &lt;br&gt;&lt;br&gt;CLG PAUL LANGEVIN (public)&lt;/b&gt; &lt;br&gt;&lt;i&gt;ROMILLY-SUR-SEINE&lt;/i&gt; &lt;br&gt; &lt;table border align = center bgcolor = #D8D9CA width=100&gt; &lt;tr align=center &gt; &lt;th&gt; LV1 &lt;th&gt;389&lt;tr align=center &gt; &lt;th&gt;LV2 &lt;th&gt;50&lt;tr align=center &gt; &lt;th&gt;LV3 &lt;th&gt;&lt;tr align=center &gt; &lt;th&gt; Lvapp &lt;th&gt;');AnglaisC0100787B.addTo (AnglaisC);</v>
      </c>
    </row>
    <row r="273" spans="1:17" x14ac:dyDescent="0.2">
      <c r="A273" s="7" t="s">
        <v>149</v>
      </c>
      <c r="B273" s="10" t="s">
        <v>590</v>
      </c>
      <c r="C273" s="7" t="s">
        <v>673</v>
      </c>
      <c r="D273" s="7" t="s">
        <v>244</v>
      </c>
      <c r="E273" s="7" t="s">
        <v>23</v>
      </c>
      <c r="F273" s="7" t="s">
        <v>245</v>
      </c>
      <c r="G273" s="7" t="s">
        <v>1379</v>
      </c>
      <c r="H273" s="7" t="s">
        <v>1023</v>
      </c>
      <c r="I273" s="7" t="s">
        <v>1024</v>
      </c>
      <c r="J273" s="7" t="s">
        <v>1375</v>
      </c>
      <c r="K273" s="7" t="s">
        <v>1371</v>
      </c>
      <c r="L273" s="7" t="s">
        <v>591</v>
      </c>
      <c r="M273" s="30">
        <v>436</v>
      </c>
      <c r="N273" s="30">
        <v>91</v>
      </c>
      <c r="O273" s="30"/>
      <c r="P273" s="30"/>
      <c r="Q273" t="str">
        <f t="shared" si="4"/>
        <v>var AnglaisC0100806X=L.marker([48.2224321,3.7423856],{icon:icon_college,bounceOnAdd: true, bounceOnAddOptions: {duration: 500, height: 100},bounceOnAddCallback: function() {console.log('done')}}).bindPopup('&lt;p align=center&gt; &lt;font size=2&gt; &lt;b&gt;Anglais&lt;/font&gt;  &lt;br&gt;&lt;br&gt;CLG D\'OTHE ET VANNE (public)&lt;/b&gt; &lt;br&gt;&lt;i&gt;AIX-VILLEMAUR-PALIS&lt;/i&gt; &lt;br&gt; &lt;table border align = center bgcolor = #D8D9CA width=100&gt; &lt;tr align=center &gt; &lt;th&gt; LV1 &lt;th&gt;436&lt;tr align=center &gt; &lt;th&gt;LV2 &lt;th&gt;91&lt;tr align=center &gt; &lt;th&gt;LV3 &lt;th&gt;&lt;tr align=center &gt; &lt;th&gt; Lvapp &lt;th&gt;');AnglaisC0100806X.addTo (AnglaisC);</v>
      </c>
    </row>
    <row r="274" spans="1:17" x14ac:dyDescent="0.2">
      <c r="A274" s="7" t="s">
        <v>149</v>
      </c>
      <c r="B274" s="10" t="s">
        <v>590</v>
      </c>
      <c r="C274" s="7" t="s">
        <v>673</v>
      </c>
      <c r="D274" s="7" t="s">
        <v>246</v>
      </c>
      <c r="E274" s="7" t="s">
        <v>23</v>
      </c>
      <c r="F274" s="7" t="s">
        <v>247</v>
      </c>
      <c r="G274" s="7" t="s">
        <v>727</v>
      </c>
      <c r="H274" s="7" t="s">
        <v>1025</v>
      </c>
      <c r="I274" s="7" t="s">
        <v>1026</v>
      </c>
      <c r="J274" s="7" t="s">
        <v>1375</v>
      </c>
      <c r="K274" s="7" t="s">
        <v>1371</v>
      </c>
      <c r="L274" s="7" t="s">
        <v>166</v>
      </c>
      <c r="M274" s="30">
        <v>438</v>
      </c>
      <c r="N274" s="30">
        <v>29</v>
      </c>
      <c r="O274" s="30"/>
      <c r="P274" s="30"/>
      <c r="Q274" t="str">
        <f t="shared" si="4"/>
        <v>var AnglaisC0100807Y=L.marker([48.3045476,4.0338179],{icon:icon_college,bounceOnAdd: true, bounceOnAddOptions: {duration: 500, height: 100},bounceOnAddCallback: function() {console.log('done')}}).bindPopup('&lt;p align=center&gt; &lt;font size=2&gt; &lt;b&gt;Anglais&lt;/font&gt;  &lt;br&gt;&lt;br&gt;CLG PIERRE BROSSOLETTE (public)&lt;/b&gt; &lt;br&gt;&lt;i&gt;LA CHAPELLE-SAINT-LUC&lt;/i&gt; &lt;br&gt; &lt;table border align = center bgcolor = #D8D9CA width=100&gt; &lt;tr align=center &gt; &lt;th&gt; LV1 &lt;th&gt;438&lt;tr align=center &gt; &lt;th&gt;LV2 &lt;th&gt;29&lt;tr align=center &gt; &lt;th&gt;LV3 &lt;th&gt;&lt;tr align=center &gt; &lt;th&gt; Lvapp &lt;th&gt;');AnglaisC0100807Y.addTo (AnglaisC);</v>
      </c>
    </row>
    <row r="275" spans="1:17" x14ac:dyDescent="0.2">
      <c r="A275" s="7" t="s">
        <v>149</v>
      </c>
      <c r="B275" s="10" t="s">
        <v>590</v>
      </c>
      <c r="C275" s="7" t="s">
        <v>673</v>
      </c>
      <c r="D275" s="7" t="s">
        <v>248</v>
      </c>
      <c r="E275" s="7" t="s">
        <v>23</v>
      </c>
      <c r="F275" s="7" t="s">
        <v>151</v>
      </c>
      <c r="G275" s="7" t="s">
        <v>728</v>
      </c>
      <c r="H275" s="7" t="s">
        <v>1027</v>
      </c>
      <c r="I275" s="7" t="s">
        <v>1028</v>
      </c>
      <c r="J275" s="7" t="s">
        <v>1375</v>
      </c>
      <c r="K275" s="7" t="s">
        <v>1371</v>
      </c>
      <c r="L275" s="7" t="s">
        <v>152</v>
      </c>
      <c r="M275" s="30">
        <v>481</v>
      </c>
      <c r="N275" s="30"/>
      <c r="O275" s="30"/>
      <c r="P275" s="30"/>
      <c r="Q275" t="str">
        <f t="shared" si="4"/>
        <v>var AnglaisC0100902B=L.marker([48.2281029,4.7052908],{icon:icon_college,bounceOnAdd: true, bounceOnAddOptions: {duration: 500, height: 100},bounceOnAddCallback: function() {console.log('done')}}).bindPopup('&lt;p align=center&gt; &lt;font size=2&gt; &lt;b&gt;Anglais&lt;/font&gt;  &lt;br&gt;&lt;br&gt;CLG GASTON BACHELARD (public)&lt;/b&gt; &lt;br&gt;&lt;i&gt;BAR-SUR-AUBE&lt;/i&gt; &lt;br&gt; &lt;table border align = center bgcolor = #D8D9CA width=100&gt; &lt;tr align=center &gt; &lt;th&gt; LV1 &lt;th&gt;481&lt;tr align=center &gt; &lt;th&gt;LV2 &lt;th&gt;&lt;tr align=center &gt; &lt;th&gt;LV3 &lt;th&gt;&lt;tr align=center &gt; &lt;th&gt; Lvapp &lt;th&gt;');AnglaisC0100902B.addTo (AnglaisC);</v>
      </c>
    </row>
    <row r="276" spans="1:17" x14ac:dyDescent="0.2">
      <c r="A276" s="7" t="s">
        <v>149</v>
      </c>
      <c r="B276" s="10" t="s">
        <v>589</v>
      </c>
      <c r="C276" s="7" t="s">
        <v>673</v>
      </c>
      <c r="D276" s="7" t="s">
        <v>249</v>
      </c>
      <c r="E276" s="7" t="s">
        <v>23</v>
      </c>
      <c r="F276" s="7" t="s">
        <v>250</v>
      </c>
      <c r="G276" s="7" t="s">
        <v>729</v>
      </c>
      <c r="H276" s="7" t="s">
        <v>1029</v>
      </c>
      <c r="I276" s="7" t="s">
        <v>1030</v>
      </c>
      <c r="J276" s="7" t="s">
        <v>1375</v>
      </c>
      <c r="K276" s="7" t="s">
        <v>1371</v>
      </c>
      <c r="L276" s="7" t="s">
        <v>177</v>
      </c>
      <c r="M276" s="30">
        <v>523</v>
      </c>
      <c r="N276" s="30">
        <v>90</v>
      </c>
      <c r="O276" s="30"/>
      <c r="P276" s="30"/>
      <c r="Q276" t="str">
        <f t="shared" si="4"/>
        <v>var AnglaisC0100905E=L.marker([48.5173628,3.7172354],{icon:icon_college,bounceOnAdd: true, bounceOnAddOptions: {duration: 500, height: 100},bounceOnAddCallback: function() {console.log('done')}}).bindPopup('&lt;p align=center&gt; &lt;font size=2&gt; &lt;b&gt;Anglais&lt;/font&gt;  &lt;br&gt;&lt;br&gt;CLG LE NOYER MARCHAND (public)&lt;/b&gt; &lt;br&gt;&lt;i&gt;ROMILLY-SUR-SEINE&lt;/i&gt; &lt;br&gt; &lt;table border align = center bgcolor = #D8D9CA width=100&gt; &lt;tr align=center &gt; &lt;th&gt; LV1 &lt;th&gt;523&lt;tr align=center &gt; &lt;th&gt;LV2 &lt;th&gt;90&lt;tr align=center &gt; &lt;th&gt;LV3 &lt;th&gt;&lt;tr align=center &gt; &lt;th&gt; Lvapp &lt;th&gt;');AnglaisC0100905E.addTo (AnglaisC);</v>
      </c>
    </row>
    <row r="277" spans="1:17" x14ac:dyDescent="0.2">
      <c r="A277" s="7" t="s">
        <v>149</v>
      </c>
      <c r="B277" s="10" t="s">
        <v>590</v>
      </c>
      <c r="C277" s="7" t="s">
        <v>673</v>
      </c>
      <c r="D277" s="7" t="s">
        <v>253</v>
      </c>
      <c r="E277" s="7" t="s">
        <v>23</v>
      </c>
      <c r="F277" s="7" t="s">
        <v>254</v>
      </c>
      <c r="G277" s="7" t="s">
        <v>730</v>
      </c>
      <c r="H277" s="7" t="s">
        <v>1031</v>
      </c>
      <c r="I277" s="7" t="s">
        <v>1032</v>
      </c>
      <c r="J277" s="7" t="s">
        <v>1375</v>
      </c>
      <c r="K277" s="7" t="s">
        <v>1371</v>
      </c>
      <c r="L277" s="7" t="s">
        <v>185</v>
      </c>
      <c r="M277" s="30">
        <v>451</v>
      </c>
      <c r="N277" s="30">
        <v>18</v>
      </c>
      <c r="O277" s="30"/>
      <c r="P277" s="30"/>
      <c r="Q277" t="str">
        <f t="shared" si="4"/>
        <v>var AnglaisC0100947A=L.marker([48.3075442,4.0616376],{icon:icon_college,bounceOnAdd: true, bounceOnAddOptions: {duration: 500, height: 100},bounceOnAddCallback: function() {console.log('done')}}).bindPopup('&lt;p align=center&gt; &lt;font size=2&gt; &lt;b&gt;Anglais&lt;/font&gt;  &lt;br&gt;&lt;br&gt;CLG PIERRE ET FRANCOIS PITHOU (public)&lt;/b&gt; &lt;br&gt;&lt;i&gt;TROYES&lt;/i&gt; &lt;br&gt; &lt;table border align = center bgcolor = #D8D9CA width=100&gt; &lt;tr align=center &gt; &lt;th&gt; LV1 &lt;th&gt;451&lt;tr align=center &gt; &lt;th&gt;LV2 &lt;th&gt;18&lt;tr align=center &gt; &lt;th&gt;LV3 &lt;th&gt;&lt;tr align=center &gt; &lt;th&gt; Lvapp &lt;th&gt;');AnglaisC0100947A.addTo (AnglaisC);</v>
      </c>
    </row>
    <row r="278" spans="1:17" x14ac:dyDescent="0.2">
      <c r="A278" s="7" t="s">
        <v>149</v>
      </c>
      <c r="B278" s="10" t="s">
        <v>590</v>
      </c>
      <c r="C278" s="7" t="s">
        <v>673</v>
      </c>
      <c r="D278" s="7" t="s">
        <v>263</v>
      </c>
      <c r="E278" s="7" t="s">
        <v>23</v>
      </c>
      <c r="F278" s="7" t="s">
        <v>264</v>
      </c>
      <c r="G278" s="7" t="s">
        <v>731</v>
      </c>
      <c r="H278" s="7" t="s">
        <v>1033</v>
      </c>
      <c r="I278" s="7" t="s">
        <v>1034</v>
      </c>
      <c r="J278" s="7" t="s">
        <v>1375</v>
      </c>
      <c r="K278" s="7" t="s">
        <v>1371</v>
      </c>
      <c r="L278" s="7" t="s">
        <v>265</v>
      </c>
      <c r="M278" s="30">
        <v>563</v>
      </c>
      <c r="N278" s="30">
        <v>77</v>
      </c>
      <c r="O278" s="30"/>
      <c r="P278" s="30"/>
      <c r="Q278" t="str">
        <f t="shared" si="4"/>
        <v>var AnglaisC0101031S=L.marker([48.3243182,4.095716],{icon:icon_college,bounceOnAdd: true, bounceOnAddOptions: {duration: 500, height: 100},bounceOnAddCallback: function() {console.log('done')}}).bindPopup('&lt;p align=center&gt; &lt;font size=2&gt; &lt;b&gt;Anglais&lt;/font&gt;  &lt;br&gt;&lt;br&gt;CLG EUREKA (public)&lt;/b&gt; &lt;br&gt;&lt;i&gt;PONT-SAINTE-MARIE&lt;/i&gt; &lt;br&gt; &lt;table border align = center bgcolor = #D8D9CA width=100&gt; &lt;tr align=center &gt; &lt;th&gt; LV1 &lt;th&gt;563&lt;tr align=center &gt; &lt;th&gt;LV2 &lt;th&gt;77&lt;tr align=center &gt; &lt;th&gt;LV3 &lt;th&gt;&lt;tr align=center &gt; &lt;th&gt; Lvapp &lt;th&gt;');AnglaisC0101031S.addTo (AnglaisC);</v>
      </c>
    </row>
    <row r="279" spans="1:17" x14ac:dyDescent="0.2">
      <c r="A279" s="7" t="s">
        <v>356</v>
      </c>
      <c r="B279" s="10" t="s">
        <v>372</v>
      </c>
      <c r="C279" s="7" t="s">
        <v>673</v>
      </c>
      <c r="D279" s="7" t="s">
        <v>357</v>
      </c>
      <c r="E279" s="7" t="s">
        <v>23</v>
      </c>
      <c r="F279" s="7" t="s">
        <v>358</v>
      </c>
      <c r="G279" s="7" t="s">
        <v>732</v>
      </c>
      <c r="H279" s="7" t="s">
        <v>1337</v>
      </c>
      <c r="I279" s="7" t="s">
        <v>1338</v>
      </c>
      <c r="J279" s="7" t="s">
        <v>1375</v>
      </c>
      <c r="K279" s="7" t="s">
        <v>1371</v>
      </c>
      <c r="L279" s="7" t="s">
        <v>359</v>
      </c>
      <c r="M279" s="30">
        <v>267</v>
      </c>
      <c r="N279" s="30"/>
      <c r="O279" s="30"/>
      <c r="P279" s="30"/>
      <c r="Q279" t="str">
        <f t="shared" si="4"/>
        <v>var AnglaisC0510001Z=L.marker([48.5869329,3.8118747],{icon:icon_college,bounceOnAdd: true, bounceOnAddOptions: {duration: 500, height: 100},bounceOnAddCallback: function() {console.log('done')}}).bindPopup('&lt;p align=center&gt; &lt;font size=2&gt; &lt;b&gt;Anglais&lt;/font&gt;  &lt;br&gt;&lt;br&gt;CLG DU MAZELOT (public)&lt;/b&gt; &lt;br&gt;&lt;i&gt;ANGLURE&lt;/i&gt; &lt;br&gt; &lt;table border align = center bgcolor = #D8D9CA width=100&gt; &lt;tr align=center &gt; &lt;th&gt; LV1 &lt;th&gt;267&lt;tr align=center &gt; &lt;th&gt;LV2 &lt;th&gt;&lt;tr align=center &gt; &lt;th&gt;LV3 &lt;th&gt;&lt;tr align=center &gt; &lt;th&gt; Lvapp &lt;th&gt;');AnglaisC0510001Z.addTo (AnglaisC);</v>
      </c>
    </row>
    <row r="280" spans="1:17" x14ac:dyDescent="0.2">
      <c r="A280" s="7" t="s">
        <v>356</v>
      </c>
      <c r="B280" s="10" t="s">
        <v>372</v>
      </c>
      <c r="C280" s="7" t="s">
        <v>673</v>
      </c>
      <c r="D280" s="7" t="s">
        <v>360</v>
      </c>
      <c r="E280" s="7" t="s">
        <v>23</v>
      </c>
      <c r="F280" s="7" t="s">
        <v>361</v>
      </c>
      <c r="G280" s="7" t="s">
        <v>733</v>
      </c>
      <c r="H280" s="7" t="s">
        <v>1035</v>
      </c>
      <c r="I280" s="7" t="s">
        <v>1036</v>
      </c>
      <c r="J280" s="7" t="s">
        <v>1375</v>
      </c>
      <c r="K280" s="7" t="s">
        <v>1371</v>
      </c>
      <c r="L280" s="7" t="s">
        <v>362</v>
      </c>
      <c r="M280" s="30">
        <v>346</v>
      </c>
      <c r="N280" s="30"/>
      <c r="O280" s="30"/>
      <c r="P280" s="30"/>
      <c r="Q280" t="str">
        <f t="shared" si="4"/>
        <v>var AnglaisC0510002A=L.marker([48.974543,4.0297331],{icon:icon_college,bounceOnAdd: true, bounceOnAddOptions: {duration: 500, height: 100},bounceOnAddCallback: function() {console.log('done')}}).bindPopup('&lt;p align=center&gt; &lt;font size=2&gt; &lt;b&gt;Anglais&lt;/font&gt;  &lt;br&gt;&lt;br&gt;CLG SAINT-EXUPERY (public)&lt;/b&gt; &lt;br&gt;&lt;i&gt;AVIZE&lt;/i&gt; &lt;br&gt; &lt;table border align = center bgcolor = #D8D9CA width=100&gt; &lt;tr align=center &gt; &lt;th&gt; LV1 &lt;th&gt;346&lt;tr align=center &gt; &lt;th&gt;LV2 &lt;th&gt;&lt;tr align=center &gt; &lt;th&gt;LV3 &lt;th&gt;&lt;tr align=center &gt; &lt;th&gt; Lvapp &lt;th&gt;');AnglaisC0510002A.addTo (AnglaisC);</v>
      </c>
    </row>
    <row r="281" spans="1:17" x14ac:dyDescent="0.2">
      <c r="A281" s="7" t="s">
        <v>356</v>
      </c>
      <c r="B281" s="10" t="s">
        <v>592</v>
      </c>
      <c r="C281" s="7" t="s">
        <v>673</v>
      </c>
      <c r="D281" s="7" t="s">
        <v>368</v>
      </c>
      <c r="E281" s="7" t="s">
        <v>23</v>
      </c>
      <c r="F281" s="7" t="s">
        <v>369</v>
      </c>
      <c r="G281" s="7" t="s">
        <v>734</v>
      </c>
      <c r="H281" s="7" t="s">
        <v>1037</v>
      </c>
      <c r="I281" s="7" t="s">
        <v>1038</v>
      </c>
      <c r="J281" s="7" t="s">
        <v>1375</v>
      </c>
      <c r="K281" s="7" t="s">
        <v>1371</v>
      </c>
      <c r="L281" s="7" t="s">
        <v>365</v>
      </c>
      <c r="M281" s="30">
        <v>531</v>
      </c>
      <c r="N281" s="30">
        <v>72</v>
      </c>
      <c r="O281" s="30"/>
      <c r="P281" s="30"/>
      <c r="Q281" t="str">
        <f t="shared" si="4"/>
        <v>var AnglaisC0510010J=L.marker([48.9559366,4.3534759],{icon:icon_college,bounceOnAdd: true, bounceOnAddOptions: {duration: 500, height: 100},bounceOnAddCallback: function() {console.log('done')}}).bindPopup('&lt;p align=center&gt; &lt;font size=2&gt; &lt;b&gt;Anglais&lt;/font&gt;  &lt;br&gt;&lt;br&gt;CLG VICTOR DURUY (public)&lt;/b&gt; &lt;br&gt;&lt;i&gt;CHALONS-EN-CHAMPAGNE&lt;/i&gt; &lt;br&gt; &lt;table border align = center bgcolor = #D8D9CA width=100&gt; &lt;tr align=center &gt; &lt;th&gt; LV1 &lt;th&gt;531&lt;tr align=center &gt; &lt;th&gt;LV2 &lt;th&gt;72&lt;tr align=center &gt; &lt;th&gt;LV3 &lt;th&gt;&lt;tr align=center &gt; &lt;th&gt; Lvapp &lt;th&gt;');AnglaisC0510010J.addTo (AnglaisC);</v>
      </c>
    </row>
    <row r="282" spans="1:17" x14ac:dyDescent="0.2">
      <c r="A282" s="7" t="s">
        <v>356</v>
      </c>
      <c r="B282" s="10" t="s">
        <v>592</v>
      </c>
      <c r="C282" s="7" t="s">
        <v>673</v>
      </c>
      <c r="D282" s="7" t="s">
        <v>370</v>
      </c>
      <c r="E282" s="7" t="s">
        <v>23</v>
      </c>
      <c r="F282" s="7" t="s">
        <v>371</v>
      </c>
      <c r="G282" s="7" t="s">
        <v>735</v>
      </c>
      <c r="H282" s="7" t="s">
        <v>1039</v>
      </c>
      <c r="I282" s="7" t="s">
        <v>1040</v>
      </c>
      <c r="J282" s="7" t="s">
        <v>1375</v>
      </c>
      <c r="K282" s="7" t="s">
        <v>1371</v>
      </c>
      <c r="L282" s="7" t="s">
        <v>365</v>
      </c>
      <c r="M282" s="30">
        <v>533</v>
      </c>
      <c r="N282" s="30">
        <v>64</v>
      </c>
      <c r="O282" s="30"/>
      <c r="P282" s="30"/>
      <c r="Q282" t="str">
        <f t="shared" si="4"/>
        <v>var AnglaisC0510011K=L.marker([48.950098,4.3683558],{icon:icon_college,bounceOnAdd: true, bounceOnAddOptions: {duration: 500, height: 100},bounceOnAddCallback: function() {console.log('done')}}).bindPopup('&lt;p align=center&gt; &lt;font size=2&gt; &lt;b&gt;Anglais&lt;/font&gt;  &lt;br&gt;&lt;br&gt;CLG PERROT D ABLANCOURT (public)&lt;/b&gt; &lt;br&gt;&lt;i&gt;CHALONS-EN-CHAMPAGNE&lt;/i&gt; &lt;br&gt; &lt;table border align = center bgcolor = #D8D9CA width=100&gt; &lt;tr align=center &gt; &lt;th&gt; LV1 &lt;th&gt;533&lt;tr align=center &gt; &lt;th&gt;LV2 &lt;th&gt;64&lt;tr align=center &gt; &lt;th&gt;LV3 &lt;th&gt;&lt;tr align=center &gt; &lt;th&gt; Lvapp &lt;th&gt;');AnglaisC0510011K.addTo (AnglaisC);</v>
      </c>
    </row>
    <row r="283" spans="1:17" x14ac:dyDescent="0.2">
      <c r="A283" s="7" t="s">
        <v>356</v>
      </c>
      <c r="B283" s="10" t="s">
        <v>372</v>
      </c>
      <c r="C283" s="7" t="s">
        <v>673</v>
      </c>
      <c r="D283" s="7" t="s">
        <v>373</v>
      </c>
      <c r="E283" s="7" t="s">
        <v>23</v>
      </c>
      <c r="F283" s="7" t="s">
        <v>374</v>
      </c>
      <c r="G283" s="7" t="s">
        <v>736</v>
      </c>
      <c r="H283" s="7" t="s">
        <v>1041</v>
      </c>
      <c r="I283" s="7" t="s">
        <v>1042</v>
      </c>
      <c r="J283" s="7" t="s">
        <v>1375</v>
      </c>
      <c r="K283" s="7" t="s">
        <v>1371</v>
      </c>
      <c r="L283" s="7" t="s">
        <v>372</v>
      </c>
      <c r="M283" s="30">
        <v>481</v>
      </c>
      <c r="N283" s="30"/>
      <c r="O283" s="30"/>
      <c r="P283" s="30"/>
      <c r="Q283" t="str">
        <f t="shared" si="4"/>
        <v>var AnglaisC0510016R=L.marker([49.0405607,3.9545786],{icon:icon_college,bounceOnAdd: true, bounceOnAddOptions: {duration: 500, height: 100},bounceOnAddCallback: function() {console.log('done')}}).bindPopup('&lt;p align=center&gt; &lt;font size=2&gt; &lt;b&gt;Anglais&lt;/font&gt;  &lt;br&gt;&lt;br&gt;CLG JEAN MONNET (public)&lt;/b&gt; &lt;br&gt;&lt;i&gt;EPERNAY&lt;/i&gt; &lt;br&gt; &lt;table border align = center bgcolor = #D8D9CA width=100&gt; &lt;tr align=center &gt; &lt;th&gt; LV1 &lt;th&gt;481&lt;tr align=center &gt; &lt;th&gt;LV2 &lt;th&gt;&lt;tr align=center &gt; &lt;th&gt;LV3 &lt;th&gt;&lt;tr align=center &gt; &lt;th&gt; Lvapp &lt;th&gt;');AnglaisC0510016R.addTo (AnglaisC);</v>
      </c>
    </row>
    <row r="284" spans="1:17" x14ac:dyDescent="0.2">
      <c r="A284" s="7" t="s">
        <v>356</v>
      </c>
      <c r="B284" s="10" t="s">
        <v>372</v>
      </c>
      <c r="C284" s="7" t="s">
        <v>673</v>
      </c>
      <c r="D284" s="7" t="s">
        <v>375</v>
      </c>
      <c r="E284" s="7" t="s">
        <v>23</v>
      </c>
      <c r="F284" s="7" t="s">
        <v>376</v>
      </c>
      <c r="G284" s="7" t="s">
        <v>737</v>
      </c>
      <c r="H284" s="7" t="s">
        <v>1043</v>
      </c>
      <c r="I284" s="7" t="s">
        <v>1044</v>
      </c>
      <c r="J284" s="7" t="s">
        <v>1375</v>
      </c>
      <c r="K284" s="7" t="s">
        <v>1371</v>
      </c>
      <c r="L284" s="7" t="s">
        <v>377</v>
      </c>
      <c r="M284" s="30">
        <v>274</v>
      </c>
      <c r="N284" s="30">
        <v>20</v>
      </c>
      <c r="O284" s="30"/>
      <c r="P284" s="30"/>
      <c r="Q284" t="str">
        <f t="shared" ref="Q284:Q347" si="5">"var Anglais"&amp;J284&amp;D284&amp;"=L.marker(["&amp;H284&amp;","&amp;I284&amp;"],{icon:"&amp;K284&amp;",bounceOnAdd: true, bounceOnAddOptions: {duration: 500, height: 100},bounceOnAddCallback: function() {console.log('done')}}).bindPopup('&lt;p align=center&gt; &lt;font size=2&gt; &lt;b&gt;Anglais&lt;/font&gt;  &lt;br&gt;&lt;br&gt;"&amp;G284&amp;" "&amp;C284&amp;"&lt;/b&gt; &lt;br&gt;&lt;i&gt;"&amp;L284&amp;"&lt;/i&gt; &lt;br&gt; &lt;table border align = center bgcolor = #D8D9CA width=100&gt; &lt;tr align=center &gt; &lt;th&gt; LV1 &lt;th&gt;"&amp;M284&amp;"&lt;tr align=center &gt; &lt;th&gt;LV2 &lt;th&gt;"&amp;N284&amp;"&lt;tr align=center &gt; &lt;th&gt;LV3 &lt;th&gt;"&amp;O284&amp;"&lt;tr align=center &gt; &lt;th&gt; Lvapp &lt;th&gt;"&amp;P284&amp;"');Anglais"&amp;J284&amp;D284&amp;".addTo (Anglais"&amp;J284&amp;");"</f>
        <v>var AnglaisC0510022X=L.marker([48.7495551,3.9910878],{icon:icon_college,bounceOnAdd: true, bounceOnAddOptions: {duration: 500, height: 100},bounceOnAddCallback: function() {console.log('done')}}).bindPopup('&lt;p align=center&gt; &lt;font size=2&gt; &lt;b&gt;Anglais&lt;/font&gt;  &lt;br&gt;&lt;br&gt;CLG STEPHANE MALLARME (public)&lt;/b&gt; &lt;br&gt;&lt;i&gt;FERE-CHAMPENOISE&lt;/i&gt; &lt;br&gt; &lt;table border align = center bgcolor = #D8D9CA width=100&gt; &lt;tr align=center &gt; &lt;th&gt; LV1 &lt;th&gt;274&lt;tr align=center &gt; &lt;th&gt;LV2 &lt;th&gt;20&lt;tr align=center &gt; &lt;th&gt;LV3 &lt;th&gt;&lt;tr align=center &gt; &lt;th&gt; Lvapp &lt;th&gt;');AnglaisC0510022X.addTo (AnglaisC);</v>
      </c>
    </row>
    <row r="285" spans="1:17" x14ac:dyDescent="0.2">
      <c r="A285" s="7" t="s">
        <v>356</v>
      </c>
      <c r="B285" s="10" t="s">
        <v>372</v>
      </c>
      <c r="C285" s="7" t="s">
        <v>673</v>
      </c>
      <c r="D285" s="7" t="s">
        <v>378</v>
      </c>
      <c r="E285" s="7" t="s">
        <v>23</v>
      </c>
      <c r="F285" s="7" t="s">
        <v>379</v>
      </c>
      <c r="G285" s="7" t="s">
        <v>738</v>
      </c>
      <c r="H285" s="7" t="s">
        <v>1045</v>
      </c>
      <c r="I285" s="7" t="s">
        <v>1046</v>
      </c>
      <c r="J285" s="7" t="s">
        <v>1375</v>
      </c>
      <c r="K285" s="7" t="s">
        <v>1371</v>
      </c>
      <c r="L285" s="7" t="s">
        <v>380</v>
      </c>
      <c r="M285" s="30">
        <v>274</v>
      </c>
      <c r="N285" s="30">
        <v>17</v>
      </c>
      <c r="O285" s="30"/>
      <c r="P285" s="30"/>
      <c r="Q285" t="str">
        <f t="shared" si="5"/>
        <v>var AnglaisC0510026B=L.marker([48.8768877,3.550012],{icon:icon_college,bounceOnAdd: true, bounceOnAddOptions: {duration: 500, height: 100},bounceOnAddCallback: function() {console.log('done')}}).bindPopup('&lt;p align=center&gt; &lt;font size=2&gt; &lt;b&gt;Anglais&lt;/font&gt;  &lt;br&gt;&lt;br&gt;CLG DE LA BRIE CHAMPENOISE (public)&lt;/b&gt; &lt;br&gt;&lt;i&gt;MONTMIRAIL&lt;/i&gt; &lt;br&gt; &lt;table border align = center bgcolor = #D8D9CA width=100&gt; &lt;tr align=center &gt; &lt;th&gt; LV1 &lt;th&gt;274&lt;tr align=center &gt; &lt;th&gt;LV2 &lt;th&gt;17&lt;tr align=center &gt; &lt;th&gt;LV3 &lt;th&gt;&lt;tr align=center &gt; &lt;th&gt; Lvapp &lt;th&gt;');AnglaisC0510026B.addTo (AnglaisC);</v>
      </c>
    </row>
    <row r="286" spans="1:17" x14ac:dyDescent="0.2">
      <c r="A286" s="7" t="s">
        <v>356</v>
      </c>
      <c r="B286" s="10" t="s">
        <v>372</v>
      </c>
      <c r="C286" s="7" t="s">
        <v>673</v>
      </c>
      <c r="D286" s="7" t="s">
        <v>381</v>
      </c>
      <c r="E286" s="7" t="s">
        <v>23</v>
      </c>
      <c r="F286" s="7" t="s">
        <v>553</v>
      </c>
      <c r="G286" s="7" t="s">
        <v>897</v>
      </c>
      <c r="H286" s="7" t="s">
        <v>1047</v>
      </c>
      <c r="I286" s="7" t="s">
        <v>1048</v>
      </c>
      <c r="J286" s="7" t="s">
        <v>1375</v>
      </c>
      <c r="K286" s="7" t="s">
        <v>1371</v>
      </c>
      <c r="L286" s="7" t="s">
        <v>382</v>
      </c>
      <c r="M286" s="30">
        <v>170</v>
      </c>
      <c r="N286" s="30"/>
      <c r="O286" s="30"/>
      <c r="P286" s="30"/>
      <c r="Q286" t="str">
        <f t="shared" si="5"/>
        <v>var AnglaisC0510027C=L.marker([48.922511,3.8018023],{icon:icon_college,bounceOnAdd: true, bounceOnAddOptions: {duration: 500, height: 100},bounceOnAddCallback: function() {console.log('done')}}).bindPopup('&lt;p align=center&gt; &lt;font size=2&gt; &lt;b&gt;Anglais&lt;/font&gt;  &lt;br&gt;&lt;br&gt;CLG DE MONTMORT-LUCY (public)&lt;/b&gt; &lt;br&gt;&lt;i&gt;MONTMORT-LUCY&lt;/i&gt; &lt;br&gt; &lt;table border align = center bgcolor = #D8D9CA width=100&gt; &lt;tr align=center &gt; &lt;th&gt; LV1 &lt;th&gt;170&lt;tr align=center &gt; &lt;th&gt;LV2 &lt;th&gt;&lt;tr align=center &gt; &lt;th&gt;LV3 &lt;th&gt;&lt;tr align=center &gt; &lt;th&gt; Lvapp &lt;th&gt;');AnglaisC0510027C.addTo (AnglaisC);</v>
      </c>
    </row>
    <row r="287" spans="1:17" x14ac:dyDescent="0.2">
      <c r="A287" s="7" t="s">
        <v>356</v>
      </c>
      <c r="B287" s="10" t="s">
        <v>372</v>
      </c>
      <c r="C287" s="7" t="s">
        <v>673</v>
      </c>
      <c r="D287" s="7" t="s">
        <v>383</v>
      </c>
      <c r="E287" s="7" t="s">
        <v>23</v>
      </c>
      <c r="F287" s="7" t="s">
        <v>384</v>
      </c>
      <c r="G287" s="7" t="s">
        <v>739</v>
      </c>
      <c r="H287" s="7" t="s">
        <v>1049</v>
      </c>
      <c r="I287" s="7" t="s">
        <v>1050</v>
      </c>
      <c r="J287" s="7" t="s">
        <v>1375</v>
      </c>
      <c r="K287" s="7" t="s">
        <v>1371</v>
      </c>
      <c r="L287" s="7" t="s">
        <v>385</v>
      </c>
      <c r="M287" s="30">
        <v>272</v>
      </c>
      <c r="N287" s="30"/>
      <c r="O287" s="30"/>
      <c r="P287" s="30"/>
      <c r="Q287" t="str">
        <f t="shared" si="5"/>
        <v>var AnglaisC0510028D=L.marker([49.0815433,3.7382677],{icon:icon_college,bounceOnAdd: true, bounceOnAddOptions: {duration: 500, height: 100},bounceOnAddCallback: function() {console.log('done')}}).bindPopup('&lt;p align=center&gt; &lt;font size=2&gt; &lt;b&gt;Anglais&lt;/font&gt;  &lt;br&gt;&lt;br&gt;CLG PROFESSEUR NICAISE (public)&lt;/b&gt; &lt;br&gt;&lt;i&gt;MAREUIL-LE-PORT&lt;/i&gt; &lt;br&gt; &lt;table border align = center bgcolor = #D8D9CA width=100&gt; &lt;tr align=center &gt; &lt;th&gt; LV1 &lt;th&gt;272&lt;tr align=center &gt; &lt;th&gt;LV2 &lt;th&gt;&lt;tr align=center &gt; &lt;th&gt;LV3 &lt;th&gt;&lt;tr align=center &gt; &lt;th&gt; Lvapp &lt;th&gt;');AnglaisC0510028D.addTo (AnglaisC);</v>
      </c>
    </row>
    <row r="288" spans="1:17" x14ac:dyDescent="0.2">
      <c r="A288" s="7" t="s">
        <v>356</v>
      </c>
      <c r="B288" s="10" t="s">
        <v>592</v>
      </c>
      <c r="C288" s="7" t="s">
        <v>673</v>
      </c>
      <c r="D288" s="7" t="s">
        <v>386</v>
      </c>
      <c r="E288" s="7" t="s">
        <v>23</v>
      </c>
      <c r="F288" s="7" t="s">
        <v>387</v>
      </c>
      <c r="G288" s="7" t="s">
        <v>740</v>
      </c>
      <c r="H288" s="7" t="s">
        <v>1051</v>
      </c>
      <c r="I288" s="7" t="s">
        <v>1052</v>
      </c>
      <c r="J288" s="7" t="s">
        <v>1375</v>
      </c>
      <c r="K288" s="7" t="s">
        <v>1371</v>
      </c>
      <c r="L288" s="7" t="s">
        <v>388</v>
      </c>
      <c r="M288" s="30">
        <v>523</v>
      </c>
      <c r="N288" s="30"/>
      <c r="O288" s="30"/>
      <c r="P288" s="30"/>
      <c r="Q288" t="str">
        <f t="shared" si="5"/>
        <v>var AnglaisC0510029E=L.marker([49.1374524,4.3622676],{icon:icon_college,bounceOnAdd: true, bounceOnAddOptions: {duration: 500, height: 100},bounceOnAddCallback: function() {console.log('done')}}).bindPopup('&lt;p align=center&gt; &lt;font size=2&gt; &lt;b&gt;Anglais&lt;/font&gt;  &lt;br&gt;&lt;br&gt;CLG HENRI GUILLAUMET (public)&lt;/b&gt; &lt;br&gt;&lt;i&gt;MOURMELON-LE-GRAND&lt;/i&gt; &lt;br&gt; &lt;table border align = center bgcolor = #D8D9CA width=100&gt; &lt;tr align=center &gt; &lt;th&gt; LV1 &lt;th&gt;523&lt;tr align=center &gt; &lt;th&gt;LV2 &lt;th&gt;&lt;tr align=center &gt; &lt;th&gt;LV3 &lt;th&gt;&lt;tr align=center &gt; &lt;th&gt; Lvapp &lt;th&gt;');AnglaisC0510029E.addTo (AnglaisC);</v>
      </c>
    </row>
    <row r="289" spans="1:17" x14ac:dyDescent="0.2">
      <c r="A289" s="7" t="s">
        <v>356</v>
      </c>
      <c r="B289" s="10" t="s">
        <v>394</v>
      </c>
      <c r="C289" s="7" t="s">
        <v>673</v>
      </c>
      <c r="D289" s="7" t="s">
        <v>389</v>
      </c>
      <c r="E289" s="7" t="s">
        <v>23</v>
      </c>
      <c r="F289" s="7" t="s">
        <v>390</v>
      </c>
      <c r="G289" s="7" t="s">
        <v>741</v>
      </c>
      <c r="H289" s="7" t="s">
        <v>1053</v>
      </c>
      <c r="I289" s="7" t="s">
        <v>1054</v>
      </c>
      <c r="J289" s="7" t="s">
        <v>1375</v>
      </c>
      <c r="K289" s="7" t="s">
        <v>1371</v>
      </c>
      <c r="L289" s="7" t="s">
        <v>391</v>
      </c>
      <c r="M289" s="30">
        <v>376</v>
      </c>
      <c r="N289" s="30"/>
      <c r="O289" s="30"/>
      <c r="P289" s="30"/>
      <c r="Q289" t="str">
        <f t="shared" si="5"/>
        <v>var AnglaisC0510030F=L.marker([49.2965945,4.3149188],{icon:icon_college,bounceOnAdd: true, bounceOnAddOptions: {duration: 500, height: 100},bounceOnAddCallback: function() {console.log('done')}}).bindPopup('&lt;p align=center&gt; &lt;font size=2&gt; &lt;b&gt;Anglais&lt;/font&gt;  &lt;br&gt;&lt;br&gt;CLG PIERRE SOUVERVILLE (public)&lt;/b&gt; &lt;br&gt;&lt;i&gt;PONTFAVERGER-MORONVILLIERS&lt;/i&gt; &lt;br&gt; &lt;table border align = center bgcolor = #D8D9CA width=100&gt; &lt;tr align=center &gt; &lt;th&gt; LV1 &lt;th&gt;376&lt;tr align=center &gt; &lt;th&gt;LV2 &lt;th&gt;&lt;tr align=center &gt; &lt;th&gt;LV3 &lt;th&gt;&lt;tr align=center &gt; &lt;th&gt; Lvapp &lt;th&gt;');AnglaisC0510030F.addTo (AnglaisC);</v>
      </c>
    </row>
    <row r="290" spans="1:17" x14ac:dyDescent="0.2">
      <c r="A290" s="7" t="s">
        <v>356</v>
      </c>
      <c r="B290" s="10" t="s">
        <v>394</v>
      </c>
      <c r="C290" s="7" t="s">
        <v>673</v>
      </c>
      <c r="D290" s="7" t="s">
        <v>406</v>
      </c>
      <c r="E290" s="7" t="s">
        <v>23</v>
      </c>
      <c r="F290" s="7" t="s">
        <v>407</v>
      </c>
      <c r="G290" s="7" t="s">
        <v>742</v>
      </c>
      <c r="H290" s="7" t="s">
        <v>1055</v>
      </c>
      <c r="I290" s="7" t="s">
        <v>1056</v>
      </c>
      <c r="J290" s="7" t="s">
        <v>1375</v>
      </c>
      <c r="K290" s="7" t="s">
        <v>1371</v>
      </c>
      <c r="L290" s="7" t="s">
        <v>394</v>
      </c>
      <c r="M290" s="30">
        <v>434</v>
      </c>
      <c r="N290" s="30">
        <v>5</v>
      </c>
      <c r="O290" s="30"/>
      <c r="P290" s="30"/>
      <c r="Q290" t="str">
        <f t="shared" si="5"/>
        <v>var AnglaisC0510044W=L.marker([49.2829761,4.0218456],{icon:icon_college,bounceOnAdd: true, bounceOnAddOptions: {duration: 500, height: 100},bounceOnAddCallback: function() {console.log('done')}}).bindPopup('&lt;p align=center&gt; &lt;font size=2&gt; &lt;b&gt;Anglais&lt;/font&gt;  &lt;br&gt;&lt;br&gt;CLG COLBERT (public)&lt;/b&gt; &lt;br&gt;&lt;i&gt;REIMS&lt;/i&gt; &lt;br&gt; &lt;table border align = center bgcolor = #D8D9CA width=100&gt; &lt;tr align=center &gt; &lt;th&gt; LV1 &lt;th&gt;434&lt;tr align=center &gt; &lt;th&gt;LV2 &lt;th&gt;5&lt;tr align=center &gt; &lt;th&gt;LV3 &lt;th&gt;&lt;tr align=center &gt; &lt;th&gt; Lvapp &lt;th&gt;');AnglaisC0510044W.addTo (AnglaisC);</v>
      </c>
    </row>
    <row r="291" spans="1:17" x14ac:dyDescent="0.2">
      <c r="A291" s="7" t="s">
        <v>356</v>
      </c>
      <c r="B291" s="10" t="s">
        <v>394</v>
      </c>
      <c r="C291" s="7" t="s">
        <v>673</v>
      </c>
      <c r="D291" s="7" t="s">
        <v>408</v>
      </c>
      <c r="E291" s="7" t="s">
        <v>23</v>
      </c>
      <c r="F291" s="7" t="s">
        <v>409</v>
      </c>
      <c r="G291" s="7" t="s">
        <v>743</v>
      </c>
      <c r="H291" s="7" t="s">
        <v>1339</v>
      </c>
      <c r="I291" s="7" t="s">
        <v>1340</v>
      </c>
      <c r="J291" s="7" t="s">
        <v>1375</v>
      </c>
      <c r="K291" s="7" t="s">
        <v>1371</v>
      </c>
      <c r="L291" s="7" t="s">
        <v>410</v>
      </c>
      <c r="M291" s="30">
        <v>275</v>
      </c>
      <c r="N291" s="30"/>
      <c r="O291" s="30"/>
      <c r="P291" s="30"/>
      <c r="Q291" t="str">
        <f t="shared" si="5"/>
        <v>var AnglaisC0510048A=L.marker([49.1611199,4.0480114],{icon:icon_college,bounceOnAdd: true, bounceOnAddOptions: {duration: 500, height: 100},bounceOnAddCallback: function() {console.log('done')}}).bindPopup('&lt;p align=center&gt; &lt;font size=2&gt; &lt;b&gt;Anglais&lt;/font&gt;  &lt;br&gt;&lt;br&gt;CLG LA SOURCE (public)&lt;/b&gt; &lt;br&gt;&lt;i&gt;RILLY-LA-MONTAGNE&lt;/i&gt; &lt;br&gt; &lt;table border align = center bgcolor = #D8D9CA width=100&gt; &lt;tr align=center &gt; &lt;th&gt; LV1 &lt;th&gt;275&lt;tr align=center &gt; &lt;th&gt;LV2 &lt;th&gt;&lt;tr align=center &gt; &lt;th&gt;LV3 &lt;th&gt;&lt;tr align=center &gt; &lt;th&gt; Lvapp &lt;th&gt;');AnglaisC0510048A.addTo (AnglaisC);</v>
      </c>
    </row>
    <row r="292" spans="1:17" x14ac:dyDescent="0.2">
      <c r="A292" s="7" t="s">
        <v>356</v>
      </c>
      <c r="B292" s="10" t="s">
        <v>394</v>
      </c>
      <c r="C292" s="7" t="s">
        <v>673</v>
      </c>
      <c r="D292" s="7" t="s">
        <v>412</v>
      </c>
      <c r="E292" s="7" t="s">
        <v>23</v>
      </c>
      <c r="F292" s="7" t="s">
        <v>413</v>
      </c>
      <c r="G292" s="7" t="s">
        <v>1380</v>
      </c>
      <c r="H292" s="7" t="s">
        <v>1057</v>
      </c>
      <c r="I292" s="7" t="s">
        <v>1058</v>
      </c>
      <c r="J292" s="7" t="s">
        <v>1375</v>
      </c>
      <c r="K292" s="7" t="s">
        <v>1371</v>
      </c>
      <c r="L292" s="7" t="s">
        <v>414</v>
      </c>
      <c r="M292" s="30">
        <v>408</v>
      </c>
      <c r="N292" s="30">
        <v>27</v>
      </c>
      <c r="O292" s="30"/>
      <c r="P292" s="30"/>
      <c r="Q292" t="str">
        <f t="shared" si="5"/>
        <v>var AnglaisC0510051D=L.marker([49.3055642,3.9628335],{icon:icon_college,bounceOnAdd: true, bounceOnAddOptions: {duration: 500, height: 100},bounceOnAddCallback: function() {console.log('done')}}).bindPopup('&lt;p align=center&gt; &lt;font size=2&gt; &lt;b&gt;Anglais&lt;/font&gt;  &lt;br&gt;&lt;br&gt;CLG DU MONT D\'HOR (public)&lt;/b&gt; &lt;br&gt;&lt;i&gt;SAINT-THIERRY&lt;/i&gt; &lt;br&gt; &lt;table border align = center bgcolor = #D8D9CA width=100&gt; &lt;tr align=center &gt; &lt;th&gt; LV1 &lt;th&gt;408&lt;tr align=center &gt; &lt;th&gt;LV2 &lt;th&gt;27&lt;tr align=center &gt; &lt;th&gt;LV3 &lt;th&gt;&lt;tr align=center &gt; &lt;th&gt; Lvapp &lt;th&gt;');AnglaisC0510051D.addTo (AnglaisC);</v>
      </c>
    </row>
    <row r="293" spans="1:17" x14ac:dyDescent="0.2">
      <c r="A293" s="7" t="s">
        <v>356</v>
      </c>
      <c r="B293" s="10" t="s">
        <v>592</v>
      </c>
      <c r="C293" s="7" t="s">
        <v>673</v>
      </c>
      <c r="D293" s="7" t="s">
        <v>415</v>
      </c>
      <c r="E293" s="7" t="s">
        <v>23</v>
      </c>
      <c r="F293" s="7" t="s">
        <v>416</v>
      </c>
      <c r="G293" s="7" t="s">
        <v>744</v>
      </c>
      <c r="H293" s="7" t="s">
        <v>1059</v>
      </c>
      <c r="I293" s="7" t="s">
        <v>1060</v>
      </c>
      <c r="J293" s="7" t="s">
        <v>1375</v>
      </c>
      <c r="K293" s="7" t="s">
        <v>1371</v>
      </c>
      <c r="L293" s="7" t="s">
        <v>417</v>
      </c>
      <c r="M293" s="30">
        <v>343</v>
      </c>
      <c r="N293" s="30">
        <v>29</v>
      </c>
      <c r="O293" s="30"/>
      <c r="P293" s="30"/>
      <c r="Q293" t="str">
        <f t="shared" si="5"/>
        <v>var AnglaisC0510052E=L.marker([48.7849659,4.9082039],{icon:icon_college,bounceOnAdd: true, bounceOnAddOptions: {duration: 500, height: 100},bounceOnAddCallback: function() {console.log('done')}}).bindPopup('&lt;p align=center&gt; &lt;font size=2&gt; &lt;b&gt;Anglais&lt;/font&gt;  &lt;br&gt;&lt;br&gt;CLG LOUIS PASTEUR (public)&lt;/b&gt; &lt;br&gt;&lt;i&gt;SERMAIZE-LES-BAINS&lt;/i&gt; &lt;br&gt; &lt;table border align = center bgcolor = #D8D9CA width=100&gt; &lt;tr align=center &gt; &lt;th&gt; LV1 &lt;th&gt;343&lt;tr align=center &gt; &lt;th&gt;LV2 &lt;th&gt;29&lt;tr align=center &gt; &lt;th&gt;LV3 &lt;th&gt;&lt;tr align=center &gt; &lt;th&gt; Lvapp &lt;th&gt;');AnglaisC0510052E.addTo (AnglaisC);</v>
      </c>
    </row>
    <row r="294" spans="1:17" x14ac:dyDescent="0.2">
      <c r="A294" s="7" t="s">
        <v>356</v>
      </c>
      <c r="B294" s="10" t="s">
        <v>372</v>
      </c>
      <c r="C294" s="7" t="s">
        <v>673</v>
      </c>
      <c r="D294" s="7" t="s">
        <v>421</v>
      </c>
      <c r="E294" s="7" t="s">
        <v>23</v>
      </c>
      <c r="F294" s="7" t="s">
        <v>419</v>
      </c>
      <c r="G294" s="7" t="s">
        <v>745</v>
      </c>
      <c r="H294" s="7" t="s">
        <v>1061</v>
      </c>
      <c r="I294" s="7" t="s">
        <v>1062</v>
      </c>
      <c r="J294" s="7" t="s">
        <v>1375</v>
      </c>
      <c r="K294" s="7" t="s">
        <v>1371</v>
      </c>
      <c r="L294" s="7" t="s">
        <v>420</v>
      </c>
      <c r="M294" s="30">
        <v>541</v>
      </c>
      <c r="N294" s="30"/>
      <c r="O294" s="30"/>
      <c r="P294" s="30"/>
      <c r="Q294" t="str">
        <f t="shared" si="5"/>
        <v>var AnglaisC0510054G=L.marker([48.7254841,3.7169249],{icon:icon_college,bounceOnAdd: true, bounceOnAddOptions: {duration: 500, height: 100},bounceOnAddCallback: function() {console.log('done')}}).bindPopup('&lt;p align=center&gt; &lt;font size=2&gt; &lt;b&gt;Anglais&lt;/font&gt;  &lt;br&gt;&lt;br&gt;CLG LA FONTAINE DU VE (public)&lt;/b&gt; &lt;br&gt;&lt;i&gt;SEZANNE&lt;/i&gt; &lt;br&gt; &lt;table border align = center bgcolor = #D8D9CA width=100&gt; &lt;tr align=center &gt; &lt;th&gt; LV1 &lt;th&gt;541&lt;tr align=center &gt; &lt;th&gt;LV2 &lt;th&gt;&lt;tr align=center &gt; &lt;th&gt;LV3 &lt;th&gt;&lt;tr align=center &gt; &lt;th&gt; Lvapp &lt;th&gt;');AnglaisC0510054G.addTo (AnglaisC);</v>
      </c>
    </row>
    <row r="295" spans="1:17" x14ac:dyDescent="0.2">
      <c r="A295" s="7" t="s">
        <v>356</v>
      </c>
      <c r="B295" s="10" t="s">
        <v>592</v>
      </c>
      <c r="C295" s="7" t="s">
        <v>673</v>
      </c>
      <c r="D295" s="7" t="s">
        <v>422</v>
      </c>
      <c r="E295" s="7" t="s">
        <v>23</v>
      </c>
      <c r="F295" s="7" t="s">
        <v>416</v>
      </c>
      <c r="G295" s="7" t="s">
        <v>744</v>
      </c>
      <c r="H295" s="7" t="s">
        <v>1063</v>
      </c>
      <c r="I295" s="7" t="s">
        <v>1064</v>
      </c>
      <c r="J295" s="7" t="s">
        <v>1375</v>
      </c>
      <c r="K295" s="7" t="s">
        <v>1371</v>
      </c>
      <c r="L295" s="7" t="s">
        <v>423</v>
      </c>
      <c r="M295" s="30">
        <v>354</v>
      </c>
      <c r="N295" s="30"/>
      <c r="O295" s="30"/>
      <c r="P295" s="30"/>
      <c r="Q295" t="str">
        <f t="shared" si="5"/>
        <v>var AnglaisC0510056J=L.marker([49.1267227,4.5362884],{icon:icon_college,bounceOnAdd: true, bounceOnAddOptions: {duration: 500, height: 100},bounceOnAddCallback: function() {console.log('done')}}).bindPopup('&lt;p align=center&gt; &lt;font size=2&gt; &lt;b&gt;Anglais&lt;/font&gt;  &lt;br&gt;&lt;br&gt;CLG LOUIS PASTEUR (public)&lt;/b&gt; &lt;br&gt;&lt;i&gt;SUIPPES&lt;/i&gt; &lt;br&gt; &lt;table border align = center bgcolor = #D8D9CA width=100&gt; &lt;tr align=center &gt; &lt;th&gt; LV1 &lt;th&gt;354&lt;tr align=center &gt; &lt;th&gt;LV2 &lt;th&gt;&lt;tr align=center &gt; &lt;th&gt;LV3 &lt;th&gt;&lt;tr align=center &gt; &lt;th&gt; Lvapp &lt;th&gt;');AnglaisC0510056J.addTo (AnglaisC);</v>
      </c>
    </row>
    <row r="296" spans="1:17" x14ac:dyDescent="0.2">
      <c r="A296" s="7" t="s">
        <v>356</v>
      </c>
      <c r="B296" s="10" t="s">
        <v>372</v>
      </c>
      <c r="C296" s="7" t="s">
        <v>673</v>
      </c>
      <c r="D296" s="7" t="s">
        <v>424</v>
      </c>
      <c r="E296" s="7" t="s">
        <v>23</v>
      </c>
      <c r="F296" s="7" t="s">
        <v>425</v>
      </c>
      <c r="G296" s="7" t="s">
        <v>746</v>
      </c>
      <c r="H296" s="7" t="s">
        <v>1065</v>
      </c>
      <c r="I296" s="7" t="s">
        <v>1066</v>
      </c>
      <c r="J296" s="7" t="s">
        <v>1375</v>
      </c>
      <c r="K296" s="7" t="s">
        <v>1371</v>
      </c>
      <c r="L296" s="7" t="s">
        <v>426</v>
      </c>
      <c r="M296" s="30">
        <v>339</v>
      </c>
      <c r="N296" s="30">
        <v>29</v>
      </c>
      <c r="O296" s="30"/>
      <c r="P296" s="30"/>
      <c r="Q296" t="str">
        <f t="shared" si="5"/>
        <v>var AnglaisC0510059M=L.marker([48.9069248,4.0164152],{icon:icon_college,bounceOnAdd: true, bounceOnAddOptions: {duration: 500, height: 100},bounceOnAddCallback: function() {console.log('done')}}).bindPopup('&lt;p align=center&gt; &lt;font size=2&gt; &lt;b&gt;Anglais&lt;/font&gt;  &lt;br&gt;&lt;br&gt;CLG EUSTACHE DESCHAMPS (public)&lt;/b&gt; &lt;br&gt;&lt;i&gt;VERTUS&lt;/i&gt; &lt;br&gt; &lt;table border align = center bgcolor = #D8D9CA width=100&gt; &lt;tr align=center &gt; &lt;th&gt; LV1 &lt;th&gt;339&lt;tr align=center &gt; &lt;th&gt;LV2 &lt;th&gt;29&lt;tr align=center &gt; &lt;th&gt;LV3 &lt;th&gt;&lt;tr align=center &gt; &lt;th&gt; Lvapp &lt;th&gt;');AnglaisC0510059M.addTo (AnglaisC);</v>
      </c>
    </row>
    <row r="297" spans="1:17" x14ac:dyDescent="0.2">
      <c r="A297" s="7" t="s">
        <v>356</v>
      </c>
      <c r="B297" s="10" t="s">
        <v>394</v>
      </c>
      <c r="C297" s="7" t="s">
        <v>673</v>
      </c>
      <c r="D297" s="7" t="s">
        <v>427</v>
      </c>
      <c r="E297" s="7" t="s">
        <v>23</v>
      </c>
      <c r="F297" s="7" t="s">
        <v>428</v>
      </c>
      <c r="G297" s="7" t="s">
        <v>747</v>
      </c>
      <c r="H297" s="7" t="s">
        <v>1067</v>
      </c>
      <c r="I297" s="7" t="s">
        <v>1068</v>
      </c>
      <c r="J297" s="7" t="s">
        <v>1375</v>
      </c>
      <c r="K297" s="7" t="s">
        <v>1371</v>
      </c>
      <c r="L297" s="7" t="s">
        <v>429</v>
      </c>
      <c r="M297" s="30">
        <v>385</v>
      </c>
      <c r="N297" s="30"/>
      <c r="O297" s="30"/>
      <c r="P297" s="30"/>
      <c r="Q297" t="str">
        <f t="shared" si="5"/>
        <v>var AnglaisC0510060N=L.marker([49.1465174,4.1665127],{icon:icon_college,bounceOnAdd: true, bounceOnAddOptions: {duration: 500, height: 100},bounceOnAddCallback: function() {console.log('done')}}).bindPopup('&lt;p align=center&gt; &lt;font size=2&gt; &lt;b&gt;Anglais&lt;/font&gt;  &lt;br&gt;&lt;br&gt;CLG PAUL ELUARD (public)&lt;/b&gt; &lt;br&gt;&lt;i&gt;VERZY&lt;/i&gt; &lt;br&gt; &lt;table border align = center bgcolor = #D8D9CA width=100&gt; &lt;tr align=center &gt; &lt;th&gt; LV1 &lt;th&gt;385&lt;tr align=center &gt; &lt;th&gt;LV2 &lt;th&gt;&lt;tr align=center &gt; &lt;th&gt;LV3 &lt;th&gt;&lt;tr align=center &gt; &lt;th&gt; Lvapp &lt;th&gt;');AnglaisC0510060N.addTo (AnglaisC);</v>
      </c>
    </row>
    <row r="298" spans="1:17" x14ac:dyDescent="0.2">
      <c r="A298" s="7" t="s">
        <v>356</v>
      </c>
      <c r="B298" s="10" t="s">
        <v>592</v>
      </c>
      <c r="C298" s="7" t="s">
        <v>673</v>
      </c>
      <c r="D298" s="7" t="s">
        <v>434</v>
      </c>
      <c r="E298" s="7" t="s">
        <v>23</v>
      </c>
      <c r="F298" s="7" t="s">
        <v>435</v>
      </c>
      <c r="G298" s="7" t="s">
        <v>748</v>
      </c>
      <c r="H298" s="7" t="s">
        <v>1069</v>
      </c>
      <c r="I298" s="7" t="s">
        <v>1070</v>
      </c>
      <c r="J298" s="7" t="s">
        <v>1375</v>
      </c>
      <c r="K298" s="7" t="s">
        <v>1371</v>
      </c>
      <c r="L298" s="7" t="s">
        <v>365</v>
      </c>
      <c r="M298" s="30">
        <v>419</v>
      </c>
      <c r="N298" s="30">
        <v>21</v>
      </c>
      <c r="O298" s="30"/>
      <c r="P298" s="30"/>
      <c r="Q298" t="str">
        <f t="shared" si="5"/>
        <v>var AnglaisC0511083A=L.marker([48.9531389,4.3375046],{icon:icon_college,bounceOnAdd: true, bounceOnAddOptions: {duration: 500, height: 100},bounceOnAddCallback: function() {console.log('done')}}).bindPopup('&lt;p align=center&gt; &lt;font size=2&gt; &lt;b&gt;Anglais&lt;/font&gt;  &lt;br&gt;&lt;br&gt;CLG NICOLAS APPERT (public)&lt;/b&gt; &lt;br&gt;&lt;i&gt;CHALONS-EN-CHAMPAGNE&lt;/i&gt; &lt;br&gt; &lt;table border align = center bgcolor = #D8D9CA width=100&gt; &lt;tr align=center &gt; &lt;th&gt; LV1 &lt;th&gt;419&lt;tr align=center &gt; &lt;th&gt;LV2 &lt;th&gt;21&lt;tr align=center &gt; &lt;th&gt;LV3 &lt;th&gt;&lt;tr align=center &gt; &lt;th&gt; Lvapp &lt;th&gt;');AnglaisC0511083A.addTo (AnglaisC);</v>
      </c>
    </row>
    <row r="299" spans="1:17" x14ac:dyDescent="0.2">
      <c r="A299" s="7" t="s">
        <v>356</v>
      </c>
      <c r="B299" s="10" t="s">
        <v>394</v>
      </c>
      <c r="C299" s="7" t="s">
        <v>673</v>
      </c>
      <c r="D299" s="7" t="s">
        <v>436</v>
      </c>
      <c r="E299" s="7" t="s">
        <v>23</v>
      </c>
      <c r="F299" s="7" t="s">
        <v>437</v>
      </c>
      <c r="G299" s="7" t="s">
        <v>749</v>
      </c>
      <c r="H299" s="7" t="s">
        <v>1071</v>
      </c>
      <c r="I299" s="7" t="s">
        <v>1072</v>
      </c>
      <c r="J299" s="7" t="s">
        <v>1375</v>
      </c>
      <c r="K299" s="7" t="s">
        <v>1371</v>
      </c>
      <c r="L299" s="7" t="s">
        <v>394</v>
      </c>
      <c r="M299" s="30">
        <v>488</v>
      </c>
      <c r="N299" s="30">
        <v>52</v>
      </c>
      <c r="O299" s="30"/>
      <c r="P299" s="30"/>
      <c r="Q299" t="str">
        <f t="shared" si="5"/>
        <v>var AnglaisC0511084B=L.marker([49.2516579,4.0358863],{icon:icon_college,bounceOnAdd: true, bounceOnAddOptions: {duration: 500, height: 100},bounceOnAddCallback: function() {console.log('done')}}).bindPopup('&lt;p align=center&gt; &lt;font size=2&gt; &lt;b&gt;Anglais&lt;/font&gt;  &lt;br&gt;&lt;br&gt;CLG UNIVERSITE (public)&lt;/b&gt; &lt;br&gt;&lt;i&gt;REIMS&lt;/i&gt; &lt;br&gt; &lt;table border align = center bgcolor = #D8D9CA width=100&gt; &lt;tr align=center &gt; &lt;th&gt; LV1 &lt;th&gt;488&lt;tr align=center &gt; &lt;th&gt;LV2 &lt;th&gt;52&lt;tr align=center &gt; &lt;th&gt;LV3 &lt;th&gt;&lt;tr align=center &gt; &lt;th&gt; Lvapp &lt;th&gt;');AnglaisC0511084B.addTo (AnglaisC);</v>
      </c>
    </row>
    <row r="300" spans="1:17" x14ac:dyDescent="0.2">
      <c r="A300" s="7" t="s">
        <v>356</v>
      </c>
      <c r="B300" s="10" t="s">
        <v>394</v>
      </c>
      <c r="C300" s="7" t="s">
        <v>673</v>
      </c>
      <c r="D300" s="7" t="s">
        <v>438</v>
      </c>
      <c r="E300" s="7" t="s">
        <v>23</v>
      </c>
      <c r="F300" s="7" t="s">
        <v>439</v>
      </c>
      <c r="G300" s="7" t="s">
        <v>750</v>
      </c>
      <c r="H300" s="7" t="s">
        <v>1073</v>
      </c>
      <c r="I300" s="7" t="s">
        <v>1074</v>
      </c>
      <c r="J300" s="7" t="s">
        <v>1375</v>
      </c>
      <c r="K300" s="7" t="s">
        <v>1371</v>
      </c>
      <c r="L300" s="7" t="s">
        <v>394</v>
      </c>
      <c r="M300" s="30">
        <v>539</v>
      </c>
      <c r="N300" s="30">
        <v>20</v>
      </c>
      <c r="O300" s="30"/>
      <c r="P300" s="30"/>
      <c r="Q300" t="str">
        <f t="shared" si="5"/>
        <v>var AnglaisC0511085C=L.marker([49.2530345,4.0588493],{icon:icon_college,bounceOnAdd: true, bounceOnAddOptions: {duration: 500, height: 100},bounceOnAddCallback: function() {console.log('done')}}).bindPopup('&lt;p align=center&gt; &lt;font size=2&gt; &lt;b&gt;Anglais&lt;/font&gt;  &lt;br&gt;&lt;br&gt;CLG ROBERT SCHUMAN (public)&lt;/b&gt; &lt;br&gt;&lt;i&gt;REIMS&lt;/i&gt; &lt;br&gt; &lt;table border align = center bgcolor = #D8D9CA width=100&gt; &lt;tr align=center &gt; &lt;th&gt; LV1 &lt;th&gt;539&lt;tr align=center &gt; &lt;th&gt;LV2 &lt;th&gt;20&lt;tr align=center &gt; &lt;th&gt;LV3 &lt;th&gt;&lt;tr align=center &gt; &lt;th&gt; Lvapp &lt;th&gt;');AnglaisC0511085C.addTo (AnglaisC);</v>
      </c>
    </row>
    <row r="301" spans="1:17" x14ac:dyDescent="0.2">
      <c r="A301" s="7" t="s">
        <v>356</v>
      </c>
      <c r="B301" s="10" t="s">
        <v>394</v>
      </c>
      <c r="C301" s="7" t="s">
        <v>673</v>
      </c>
      <c r="D301" s="7" t="s">
        <v>442</v>
      </c>
      <c r="E301" s="7" t="s">
        <v>23</v>
      </c>
      <c r="F301" s="7" t="s">
        <v>443</v>
      </c>
      <c r="G301" s="7" t="s">
        <v>751</v>
      </c>
      <c r="H301" s="7" t="s">
        <v>1341</v>
      </c>
      <c r="I301" s="7" t="s">
        <v>1342</v>
      </c>
      <c r="J301" s="7" t="s">
        <v>1375</v>
      </c>
      <c r="K301" s="7" t="s">
        <v>1371</v>
      </c>
      <c r="L301" s="7" t="s">
        <v>394</v>
      </c>
      <c r="M301" s="30">
        <v>488</v>
      </c>
      <c r="N301" s="30"/>
      <c r="O301" s="30"/>
      <c r="P301" s="30"/>
      <c r="Q301" t="str">
        <f t="shared" si="5"/>
        <v>var AnglaisC0511108C=L.marker([49.2270166,4.0425215],{icon:icon_college,bounceOnAdd: true, bounceOnAddOptions: {duration: 500, height: 100},bounceOnAddCallback: function() {console.log('done')}}).bindPopup('&lt;p align=center&gt; &lt;font size=2&gt; &lt;b&gt;Anglais&lt;/font&gt;  &lt;br&gt;&lt;br&gt;CLG PAUL FORT (public)&lt;/b&gt; &lt;br&gt;&lt;i&gt;REIMS&lt;/i&gt; &lt;br&gt; &lt;table border align = center bgcolor = #D8D9CA width=100&gt; &lt;tr align=center &gt; &lt;th&gt; LV1 &lt;th&gt;488&lt;tr align=center &gt; &lt;th&gt;LV2 &lt;th&gt;&lt;tr align=center &gt; &lt;th&gt;LV3 &lt;th&gt;&lt;tr align=center &gt; &lt;th&gt; Lvapp &lt;th&gt;');AnglaisC0511108C.addTo (AnglaisC);</v>
      </c>
    </row>
    <row r="302" spans="1:17" x14ac:dyDescent="0.2">
      <c r="A302" s="7" t="s">
        <v>356</v>
      </c>
      <c r="B302" s="10" t="s">
        <v>394</v>
      </c>
      <c r="C302" s="7" t="s">
        <v>673</v>
      </c>
      <c r="D302" s="7" t="s">
        <v>477</v>
      </c>
      <c r="E302" s="7" t="s">
        <v>23</v>
      </c>
      <c r="F302" s="7" t="s">
        <v>478</v>
      </c>
      <c r="G302" s="7" t="s">
        <v>752</v>
      </c>
      <c r="H302" s="7" t="s">
        <v>1075</v>
      </c>
      <c r="I302" s="7" t="s">
        <v>1076</v>
      </c>
      <c r="J302" s="7" t="s">
        <v>1375</v>
      </c>
      <c r="K302" s="7" t="s">
        <v>1371</v>
      </c>
      <c r="L302" s="7" t="s">
        <v>394</v>
      </c>
      <c r="M302" s="30">
        <v>455</v>
      </c>
      <c r="N302" s="30">
        <v>39</v>
      </c>
      <c r="O302" s="30"/>
      <c r="P302" s="30"/>
      <c r="Q302" t="str">
        <f t="shared" si="5"/>
        <v>var AnglaisC0511179E=L.marker([49.2434288,4.0359823],{icon:icon_college,bounceOnAdd: true, bounceOnAddOptions: {duration: 500, height: 100},bounceOnAddCallback: function() {console.log('done')}}).bindPopup('&lt;p align=center&gt; &lt;font size=2&gt; &lt;b&gt;Anglais&lt;/font&gt;  &lt;br&gt;&lt;br&gt;CLG SAINT-REMI (public)&lt;/b&gt; &lt;br&gt;&lt;i&gt;REIMS&lt;/i&gt; &lt;br&gt; &lt;table border align = center bgcolor = #D8D9CA width=100&gt; &lt;tr align=center &gt; &lt;th&gt; LV1 &lt;th&gt;455&lt;tr align=center &gt; &lt;th&gt;LV2 &lt;th&gt;39&lt;tr align=center &gt; &lt;th&gt;LV3 &lt;th&gt;&lt;tr align=center &gt; &lt;th&gt; Lvapp &lt;th&gt;');AnglaisC0511179E.addTo (AnglaisC);</v>
      </c>
    </row>
    <row r="303" spans="1:17" x14ac:dyDescent="0.2">
      <c r="A303" s="7" t="s">
        <v>356</v>
      </c>
      <c r="B303" s="10" t="s">
        <v>394</v>
      </c>
      <c r="C303" s="7" t="s">
        <v>673</v>
      </c>
      <c r="D303" s="7" t="s">
        <v>480</v>
      </c>
      <c r="E303" s="7" t="s">
        <v>23</v>
      </c>
      <c r="F303" s="7" t="s">
        <v>481</v>
      </c>
      <c r="G303" s="7" t="s">
        <v>753</v>
      </c>
      <c r="H303" s="7" t="s">
        <v>1077</v>
      </c>
      <c r="I303" s="7" t="s">
        <v>1078</v>
      </c>
      <c r="J303" s="7" t="s">
        <v>1375</v>
      </c>
      <c r="K303" s="7" t="s">
        <v>1371</v>
      </c>
      <c r="L303" s="7" t="s">
        <v>482</v>
      </c>
      <c r="M303" s="30">
        <v>593</v>
      </c>
      <c r="N303" s="30">
        <v>10</v>
      </c>
      <c r="O303" s="30"/>
      <c r="P303" s="30"/>
      <c r="Q303" t="str">
        <f t="shared" si="5"/>
        <v>var AnglaisC0511187N=L.marker([49.2485825,3.9889405],{icon:icon_college,bounceOnAdd: true, bounceOnAddOptions: {duration: 500, height: 100},bounceOnAddCallback: function() {console.log('done')}}).bindPopup('&lt;p align=center&gt; &lt;font size=2&gt; &lt;b&gt;Anglais&lt;/font&gt;  &lt;br&gt;&lt;br&gt;CLG PAULETTE BILLA (public)&lt;/b&gt; &lt;br&gt;&lt;i&gt;TINQUEUX&lt;/i&gt; &lt;br&gt; &lt;table border align = center bgcolor = #D8D9CA width=100&gt; &lt;tr align=center &gt; &lt;th&gt; LV1 &lt;th&gt;593&lt;tr align=center &gt; &lt;th&gt;LV2 &lt;th&gt;10&lt;tr align=center &gt; &lt;th&gt;LV3 &lt;th&gt;&lt;tr align=center &gt; &lt;th&gt; Lvapp &lt;th&gt;');AnglaisC0511187N.addTo (AnglaisC);</v>
      </c>
    </row>
    <row r="304" spans="1:17" x14ac:dyDescent="0.2">
      <c r="A304" s="7" t="s">
        <v>356</v>
      </c>
      <c r="B304" s="10" t="s">
        <v>394</v>
      </c>
      <c r="C304" s="7" t="s">
        <v>673</v>
      </c>
      <c r="D304" s="7" t="s">
        <v>483</v>
      </c>
      <c r="E304" s="7" t="s">
        <v>23</v>
      </c>
      <c r="F304" s="7" t="s">
        <v>484</v>
      </c>
      <c r="G304" s="7" t="s">
        <v>754</v>
      </c>
      <c r="H304" s="7" t="s">
        <v>1079</v>
      </c>
      <c r="I304" s="7" t="s">
        <v>1080</v>
      </c>
      <c r="J304" s="7" t="s">
        <v>1375</v>
      </c>
      <c r="K304" s="7" t="s">
        <v>1371</v>
      </c>
      <c r="L304" s="7" t="s">
        <v>472</v>
      </c>
      <c r="M304" s="30">
        <v>614</v>
      </c>
      <c r="N304" s="30"/>
      <c r="O304" s="30"/>
      <c r="P304" s="30"/>
      <c r="Q304" t="str">
        <f t="shared" si="5"/>
        <v>var AnglaisC0511188P=L.marker([49.3042634,3.6959709],{icon:icon_college,bounceOnAdd: true, bounceOnAddOptions: {duration: 500, height: 100},bounceOnAddCallback: function() {console.log('done')}}).bindPopup('&lt;p align=center&gt; &lt;font size=2&gt; &lt;b&gt;Anglais&lt;/font&gt;  &lt;br&gt;&lt;br&gt;CLG THIBAUD DE CHAMPAGNE (public)&lt;/b&gt; &lt;br&gt;&lt;i&gt;FISMES&lt;/i&gt; &lt;br&gt; &lt;table border align = center bgcolor = #D8D9CA width=100&gt; &lt;tr align=center &gt; &lt;th&gt; LV1 &lt;th&gt;614&lt;tr align=center &gt; &lt;th&gt;LV2 &lt;th&gt;&lt;tr align=center &gt; &lt;th&gt;LV3 &lt;th&gt;&lt;tr align=center &gt; &lt;th&gt; Lvapp &lt;th&gt;');AnglaisC0511188P.addTo (AnglaisC);</v>
      </c>
    </row>
    <row r="305" spans="1:17" x14ac:dyDescent="0.2">
      <c r="A305" s="7" t="s">
        <v>356</v>
      </c>
      <c r="B305" s="10" t="s">
        <v>372</v>
      </c>
      <c r="C305" s="7" t="s">
        <v>673</v>
      </c>
      <c r="D305" s="7" t="s">
        <v>485</v>
      </c>
      <c r="E305" s="7" t="s">
        <v>23</v>
      </c>
      <c r="F305" s="7" t="s">
        <v>486</v>
      </c>
      <c r="G305" s="7" t="s">
        <v>755</v>
      </c>
      <c r="H305" s="7" t="s">
        <v>1081</v>
      </c>
      <c r="I305" s="7" t="s">
        <v>1082</v>
      </c>
      <c r="J305" s="7" t="s">
        <v>1375</v>
      </c>
      <c r="K305" s="7" t="s">
        <v>1371</v>
      </c>
      <c r="L305" s="7" t="s">
        <v>372</v>
      </c>
      <c r="M305" s="30">
        <v>358</v>
      </c>
      <c r="N305" s="30">
        <v>100</v>
      </c>
      <c r="O305" s="30"/>
      <c r="P305" s="30"/>
      <c r="Q305" t="str">
        <f t="shared" si="5"/>
        <v>var AnglaisC0511189R=L.marker([49.0541088,3.9498929],{icon:icon_college,bounceOnAdd: true, bounceOnAddOptions: {duration: 500, height: 100},bounceOnAddCallback: function() {console.log('done')}}).bindPopup('&lt;p align=center&gt; &lt;font size=2&gt; &lt;b&gt;Anglais&lt;/font&gt;  &lt;br&gt;&lt;br&gt;CLG COTE LEGRIS (public)&lt;/b&gt; &lt;br&gt;&lt;i&gt;EPERNAY&lt;/i&gt; &lt;br&gt; &lt;table border align = center bgcolor = #D8D9CA width=100&gt; &lt;tr align=center &gt; &lt;th&gt; LV1 &lt;th&gt;358&lt;tr align=center &gt; &lt;th&gt;LV2 &lt;th&gt;100&lt;tr align=center &gt; &lt;th&gt;LV3 &lt;th&gt;&lt;tr align=center &gt; &lt;th&gt; Lvapp &lt;th&gt;');AnglaisC0511189R.addTo (AnglaisC);</v>
      </c>
    </row>
    <row r="306" spans="1:17" x14ac:dyDescent="0.2">
      <c r="A306" s="7" t="s">
        <v>356</v>
      </c>
      <c r="B306" s="10" t="s">
        <v>592</v>
      </c>
      <c r="C306" s="7" t="s">
        <v>673</v>
      </c>
      <c r="D306" s="7" t="s">
        <v>487</v>
      </c>
      <c r="E306" s="7" t="s">
        <v>23</v>
      </c>
      <c r="F306" s="7" t="s">
        <v>488</v>
      </c>
      <c r="G306" s="7" t="s">
        <v>756</v>
      </c>
      <c r="H306" s="7" t="s">
        <v>1083</v>
      </c>
      <c r="I306" s="7" t="s">
        <v>1084</v>
      </c>
      <c r="J306" s="7" t="s">
        <v>1375</v>
      </c>
      <c r="K306" s="7" t="s">
        <v>1371</v>
      </c>
      <c r="L306" s="7" t="s">
        <v>411</v>
      </c>
      <c r="M306" s="30">
        <v>559</v>
      </c>
      <c r="N306" s="30">
        <v>23</v>
      </c>
      <c r="O306" s="30"/>
      <c r="P306" s="30"/>
      <c r="Q306" t="str">
        <f t="shared" si="5"/>
        <v>var AnglaisC0511191T=L.marker([49.0924826,4.9114622],{icon:icon_college,bounceOnAdd: true, bounceOnAddOptions: {duration: 500, height: 100},bounceOnAddCallback: function() {console.log('done')}}).bindPopup('&lt;p align=center&gt; &lt;font size=2&gt; &lt;b&gt;Anglais&lt;/font&gt;  &lt;br&gt;&lt;br&gt;CLG JEAN-BAPTISTE DROUET (public)&lt;/b&gt; &lt;br&gt;&lt;i&gt;SAINTE-MENEHOULD&lt;/i&gt; &lt;br&gt; &lt;table border align = center bgcolor = #D8D9CA width=100&gt; &lt;tr align=center &gt; &lt;th&gt; LV1 &lt;th&gt;559&lt;tr align=center &gt; &lt;th&gt;LV2 &lt;th&gt;23&lt;tr align=center &gt; &lt;th&gt;LV3 &lt;th&gt;&lt;tr align=center &gt; &lt;th&gt; Lvapp &lt;th&gt;');AnglaisC0511191T.addTo (AnglaisC);</v>
      </c>
    </row>
    <row r="307" spans="1:17" x14ac:dyDescent="0.2">
      <c r="A307" s="7" t="s">
        <v>356</v>
      </c>
      <c r="B307" s="10" t="s">
        <v>394</v>
      </c>
      <c r="C307" s="7" t="s">
        <v>673</v>
      </c>
      <c r="D307" s="7" t="s">
        <v>489</v>
      </c>
      <c r="E307" s="7" t="s">
        <v>23</v>
      </c>
      <c r="F307" s="7" t="s">
        <v>490</v>
      </c>
      <c r="G307" s="7" t="s">
        <v>757</v>
      </c>
      <c r="H307" s="7" t="s">
        <v>1085</v>
      </c>
      <c r="I307" s="7" t="s">
        <v>1086</v>
      </c>
      <c r="J307" s="7" t="s">
        <v>1375</v>
      </c>
      <c r="K307" s="7" t="s">
        <v>1371</v>
      </c>
      <c r="L307" s="7" t="s">
        <v>394</v>
      </c>
      <c r="M307" s="30">
        <v>411</v>
      </c>
      <c r="N307" s="30">
        <v>24</v>
      </c>
      <c r="O307" s="30"/>
      <c r="P307" s="30"/>
      <c r="Q307" t="str">
        <f t="shared" si="5"/>
        <v>var AnglaisC0511214T=L.marker([49.276538,4.0100084],{icon:icon_college,bounceOnAdd: true, bounceOnAddOptions: {duration: 500, height: 100},bounceOnAddCallback: function() {console.log('done')}}).bindPopup('&lt;p align=center&gt; &lt;font size=2&gt; &lt;b&gt;Anglais&lt;/font&gt;  &lt;br&gt;&lt;br&gt;CLG TROIS FONTAINES (public)&lt;/b&gt; &lt;br&gt;&lt;i&gt;REIMS&lt;/i&gt; &lt;br&gt; &lt;table border align = center bgcolor = #D8D9CA width=100&gt; &lt;tr align=center &gt; &lt;th&gt; LV1 &lt;th&gt;411&lt;tr align=center &gt; &lt;th&gt;LV2 &lt;th&gt;24&lt;tr align=center &gt; &lt;th&gt;LV3 &lt;th&gt;&lt;tr align=center &gt; &lt;th&gt; Lvapp &lt;th&gt;');AnglaisC0511214T.addTo (AnglaisC);</v>
      </c>
    </row>
    <row r="308" spans="1:17" x14ac:dyDescent="0.2">
      <c r="A308" s="7" t="s">
        <v>356</v>
      </c>
      <c r="B308" s="10" t="s">
        <v>592</v>
      </c>
      <c r="C308" s="7" t="s">
        <v>673</v>
      </c>
      <c r="D308" s="7" t="s">
        <v>491</v>
      </c>
      <c r="E308" s="7" t="s">
        <v>23</v>
      </c>
      <c r="F308" s="7" t="s">
        <v>50</v>
      </c>
      <c r="G308" s="7" t="s">
        <v>714</v>
      </c>
      <c r="H308" s="7" t="s">
        <v>1087</v>
      </c>
      <c r="I308" s="7" t="s">
        <v>1088</v>
      </c>
      <c r="J308" s="7" t="s">
        <v>1375</v>
      </c>
      <c r="K308" s="7" t="s">
        <v>1371</v>
      </c>
      <c r="L308" s="7" t="s">
        <v>492</v>
      </c>
      <c r="M308" s="30">
        <v>580</v>
      </c>
      <c r="N308" s="30">
        <v>29</v>
      </c>
      <c r="O308" s="30"/>
      <c r="P308" s="30"/>
      <c r="Q308" t="str">
        <f t="shared" si="5"/>
        <v>var AnglaisC0511216V=L.marker([48.9463674,4.387916],{icon:icon_college,bounceOnAdd: true, bounceOnAddOptions: {duration: 500, height: 100},bounceOnAddCallback: function() {console.log('done')}}).bindPopup('&lt;p align=center&gt; &lt;font size=2&gt; &lt;b&gt;Anglais&lt;/font&gt;  &lt;br&gt;&lt;br&gt;CLG JEAN MOULIN (public)&lt;/b&gt; &lt;br&gt;&lt;i&gt;SAINT-MEMMIE&lt;/i&gt; &lt;br&gt; &lt;table border align = center bgcolor = #D8D9CA width=100&gt; &lt;tr align=center &gt; &lt;th&gt; LV1 &lt;th&gt;580&lt;tr align=center &gt; &lt;th&gt;LV2 &lt;th&gt;29&lt;tr align=center &gt; &lt;th&gt;LV3 &lt;th&gt;&lt;tr align=center &gt; &lt;th&gt; Lvapp &lt;th&gt;');AnglaisC0511216V.addTo (AnglaisC);</v>
      </c>
    </row>
    <row r="309" spans="1:17" x14ac:dyDescent="0.2">
      <c r="A309" s="7" t="s">
        <v>356</v>
      </c>
      <c r="B309" s="10" t="s">
        <v>394</v>
      </c>
      <c r="C309" s="7" t="s">
        <v>673</v>
      </c>
      <c r="D309" s="7" t="s">
        <v>493</v>
      </c>
      <c r="E309" s="7" t="s">
        <v>23</v>
      </c>
      <c r="F309" s="7" t="s">
        <v>494</v>
      </c>
      <c r="G309" s="7" t="s">
        <v>758</v>
      </c>
      <c r="H309" s="7" t="s">
        <v>1089</v>
      </c>
      <c r="I309" s="7" t="s">
        <v>1090</v>
      </c>
      <c r="J309" s="7" t="s">
        <v>1375</v>
      </c>
      <c r="K309" s="7" t="s">
        <v>1371</v>
      </c>
      <c r="L309" s="7" t="s">
        <v>394</v>
      </c>
      <c r="M309" s="30">
        <v>405</v>
      </c>
      <c r="N309" s="30"/>
      <c r="O309" s="30"/>
      <c r="P309" s="30"/>
      <c r="Q309" t="str">
        <f t="shared" si="5"/>
        <v>var AnglaisC0511251H=L.marker([49.2318944,4.0059719],{icon:icon_college,bounceOnAdd: true, bounceOnAddOptions: {duration: 500, height: 100},bounceOnAddCallback: function() {console.log('done')}}).bindPopup('&lt;p align=center&gt; &lt;font size=2&gt; &lt;b&gt;Anglais&lt;/font&gt;  &lt;br&gt;&lt;br&gt;CLG JOLIOT-CURIE (public)&lt;/b&gt; &lt;br&gt;&lt;i&gt;REIMS&lt;/i&gt; &lt;br&gt; &lt;table border align = center bgcolor = #D8D9CA width=100&gt; &lt;tr align=center &gt; &lt;th&gt; LV1 &lt;th&gt;405&lt;tr align=center &gt; &lt;th&gt;LV2 &lt;th&gt;&lt;tr align=center &gt; &lt;th&gt;LV3 &lt;th&gt;&lt;tr align=center &gt; &lt;th&gt; Lvapp &lt;th&gt;');AnglaisC0511251H.addTo (AnglaisC);</v>
      </c>
    </row>
    <row r="310" spans="1:17" x14ac:dyDescent="0.2">
      <c r="A310" s="7" t="s">
        <v>356</v>
      </c>
      <c r="B310" s="10" t="s">
        <v>394</v>
      </c>
      <c r="C310" s="7" t="s">
        <v>673</v>
      </c>
      <c r="D310" s="7" t="s">
        <v>495</v>
      </c>
      <c r="E310" s="7" t="s">
        <v>23</v>
      </c>
      <c r="F310" s="7" t="s">
        <v>496</v>
      </c>
      <c r="G310" s="7" t="s">
        <v>759</v>
      </c>
      <c r="H310" s="7" t="s">
        <v>1091</v>
      </c>
      <c r="I310" s="7" t="s">
        <v>1092</v>
      </c>
      <c r="J310" s="7" t="s">
        <v>1375</v>
      </c>
      <c r="K310" s="7" t="s">
        <v>1371</v>
      </c>
      <c r="L310" s="7" t="s">
        <v>394</v>
      </c>
      <c r="M310" s="30">
        <v>490</v>
      </c>
      <c r="N310" s="30">
        <v>62</v>
      </c>
      <c r="O310" s="30"/>
      <c r="P310" s="30"/>
      <c r="Q310" t="str">
        <f t="shared" si="5"/>
        <v>var AnglaisC0511254L=L.marker([49.2366458,4.0114754],{icon:icon_college,bounceOnAdd: true, bounceOnAddOptions: {duration: 500, height: 100},bounceOnAddCallback: function() {console.log('done')}}).bindPopup('&lt;p align=center&gt; &lt;font size=2&gt; &lt;b&gt;Anglais&lt;/font&gt;  &lt;br&gt;&lt;br&gt;CLG FRANCOIS LEGROS (public)&lt;/b&gt; &lt;br&gt;&lt;i&gt;REIMS&lt;/i&gt; &lt;br&gt; &lt;table border align = center bgcolor = #D8D9CA width=100&gt; &lt;tr align=center &gt; &lt;th&gt; LV1 &lt;th&gt;490&lt;tr align=center &gt; &lt;th&gt;LV2 &lt;th&gt;62&lt;tr align=center &gt; &lt;th&gt;LV3 &lt;th&gt;&lt;tr align=center &gt; &lt;th&gt; Lvapp &lt;th&gt;');AnglaisC0511254L.addTo (AnglaisC);</v>
      </c>
    </row>
    <row r="311" spans="1:17" x14ac:dyDescent="0.2">
      <c r="A311" s="7" t="s">
        <v>356</v>
      </c>
      <c r="B311" s="10" t="s">
        <v>592</v>
      </c>
      <c r="C311" s="7" t="s">
        <v>673</v>
      </c>
      <c r="D311" s="7" t="s">
        <v>497</v>
      </c>
      <c r="E311" s="7" t="s">
        <v>23</v>
      </c>
      <c r="F311" s="7" t="s">
        <v>498</v>
      </c>
      <c r="G311" s="7" t="s">
        <v>760</v>
      </c>
      <c r="H311" s="7" t="s">
        <v>1343</v>
      </c>
      <c r="I311" s="7" t="s">
        <v>1344</v>
      </c>
      <c r="J311" s="7" t="s">
        <v>1375</v>
      </c>
      <c r="K311" s="7" t="s">
        <v>1371</v>
      </c>
      <c r="L311" s="7" t="s">
        <v>432</v>
      </c>
      <c r="M311" s="30">
        <v>453</v>
      </c>
      <c r="N311" s="30"/>
      <c r="O311" s="30"/>
      <c r="P311" s="30"/>
      <c r="Q311" t="str">
        <f t="shared" si="5"/>
        <v>var AnglaisC0511256N=L.marker([48.7287757,4.5805229],{icon:icon_college,bounceOnAdd: true, bounceOnAddOptions: {duration: 500, height: 100},bounceOnAddCallback: function() {console.log('done')}}).bindPopup('&lt;p align=center&gt; &lt;font size=2&gt; &lt;b&gt;Anglais&lt;/font&gt;  &lt;br&gt;&lt;br&gt;CLG LES INDES (public)&lt;/b&gt; &lt;br&gt;&lt;i&gt;VITRY-LE-FRANCOIS&lt;/i&gt; &lt;br&gt; &lt;table border align = center bgcolor = #D8D9CA width=100&gt; &lt;tr align=center &gt; &lt;th&gt; LV1 &lt;th&gt;453&lt;tr align=center &gt; &lt;th&gt;LV2 &lt;th&gt;&lt;tr align=center &gt; &lt;th&gt;LV3 &lt;th&gt;&lt;tr align=center &gt; &lt;th&gt; Lvapp &lt;th&gt;');AnglaisC0511256N.addTo (AnglaisC);</v>
      </c>
    </row>
    <row r="312" spans="1:17" x14ac:dyDescent="0.2">
      <c r="A312" s="7" t="s">
        <v>356</v>
      </c>
      <c r="B312" s="10" t="s">
        <v>372</v>
      </c>
      <c r="C312" s="7" t="s">
        <v>673</v>
      </c>
      <c r="D312" s="7" t="s">
        <v>499</v>
      </c>
      <c r="E312" s="7" t="s">
        <v>23</v>
      </c>
      <c r="F312" s="7" t="s">
        <v>500</v>
      </c>
      <c r="G312" s="7" t="s">
        <v>761</v>
      </c>
      <c r="H312" s="7" t="s">
        <v>1093</v>
      </c>
      <c r="I312" s="7" t="s">
        <v>1094</v>
      </c>
      <c r="J312" s="7" t="s">
        <v>1375</v>
      </c>
      <c r="K312" s="7" t="s">
        <v>1371</v>
      </c>
      <c r="L312" s="7" t="s">
        <v>501</v>
      </c>
      <c r="M312" s="30">
        <v>328</v>
      </c>
      <c r="N312" s="30">
        <v>104</v>
      </c>
      <c r="O312" s="30"/>
      <c r="P312" s="30"/>
      <c r="Q312" t="str">
        <f t="shared" si="5"/>
        <v>var AnglaisC0511258R=L.marker([49.0712631,3.6367154],{icon:icon_college,bounceOnAdd: true, bounceOnAddOptions: {duration: 500, height: 100},bounceOnAddCallback: function() {console.log('done')}}).bindPopup('&lt;p align=center&gt; &lt;font size=2&gt; &lt;b&gt;Anglais&lt;/font&gt;  &lt;br&gt;&lt;br&gt;CLG CLAUDE-NICOLAS LEDOUX (public)&lt;/b&gt; &lt;br&gt;&lt;i&gt;DORMANS&lt;/i&gt; &lt;br&gt; &lt;table border align = center bgcolor = #D8D9CA width=100&gt; &lt;tr align=center &gt; &lt;th&gt; LV1 &lt;th&gt;328&lt;tr align=center &gt; &lt;th&gt;LV2 &lt;th&gt;104&lt;tr align=center &gt; &lt;th&gt;LV3 &lt;th&gt;&lt;tr align=center &gt; &lt;th&gt; Lvapp &lt;th&gt;');AnglaisC0511258R.addTo (AnglaisC);</v>
      </c>
    </row>
    <row r="313" spans="1:17" x14ac:dyDescent="0.2">
      <c r="A313" s="7" t="s">
        <v>356</v>
      </c>
      <c r="B313" s="10" t="s">
        <v>394</v>
      </c>
      <c r="C313" s="7" t="s">
        <v>673</v>
      </c>
      <c r="D313" s="7" t="s">
        <v>502</v>
      </c>
      <c r="E313" s="7" t="s">
        <v>23</v>
      </c>
      <c r="F313" s="7" t="s">
        <v>503</v>
      </c>
      <c r="G313" s="7" t="s">
        <v>762</v>
      </c>
      <c r="H313" s="7" t="s">
        <v>1095</v>
      </c>
      <c r="I313" s="7" t="s">
        <v>1096</v>
      </c>
      <c r="J313" s="7" t="s">
        <v>1375</v>
      </c>
      <c r="K313" s="7" t="s">
        <v>1371</v>
      </c>
      <c r="L313" s="7" t="s">
        <v>504</v>
      </c>
      <c r="M313" s="30">
        <v>518</v>
      </c>
      <c r="N313" s="30"/>
      <c r="O313" s="30"/>
      <c r="P313" s="30"/>
      <c r="Q313" t="str">
        <f t="shared" si="5"/>
        <v>var AnglaisC0511326P=L.marker([49.3608132,4.167485],{icon:icon_college,bounceOnAdd: true, bounceOnAddOptions: {duration: 500, height: 100},bounceOnAddCallback: function() {console.log('done')}}).bindPopup('&lt;p align=center&gt; &lt;font size=2&gt; &lt;b&gt;Anglais&lt;/font&gt;  &lt;br&gt;&lt;br&gt;CLG GEORGES CHARPAK (public)&lt;/b&gt; &lt;br&gt;&lt;i&gt;BAZANCOURT&lt;/i&gt; &lt;br&gt; &lt;table border align = center bgcolor = #D8D9CA width=100&gt; &lt;tr align=center &gt; &lt;th&gt; LV1 &lt;th&gt;518&lt;tr align=center &gt; &lt;th&gt;LV2 &lt;th&gt;&lt;tr align=center &gt; &lt;th&gt;LV3 &lt;th&gt;&lt;tr align=center &gt; &lt;th&gt; Lvapp &lt;th&gt;');AnglaisC0511326P.addTo (AnglaisC);</v>
      </c>
    </row>
    <row r="314" spans="1:17" x14ac:dyDescent="0.2">
      <c r="A314" s="7" t="s">
        <v>356</v>
      </c>
      <c r="B314" s="10" t="s">
        <v>372</v>
      </c>
      <c r="C314" s="7" t="s">
        <v>673</v>
      </c>
      <c r="D314" s="7" t="s">
        <v>505</v>
      </c>
      <c r="E314" s="7" t="s">
        <v>23</v>
      </c>
      <c r="F314" s="7" t="s">
        <v>506</v>
      </c>
      <c r="G314" s="7" t="s">
        <v>763</v>
      </c>
      <c r="H314" s="7" t="s">
        <v>1097</v>
      </c>
      <c r="I314" s="7" t="s">
        <v>1098</v>
      </c>
      <c r="J314" s="7" t="s">
        <v>1375</v>
      </c>
      <c r="K314" s="7" t="s">
        <v>1371</v>
      </c>
      <c r="L314" s="7" t="s">
        <v>372</v>
      </c>
      <c r="M314" s="30">
        <v>578</v>
      </c>
      <c r="N314" s="30"/>
      <c r="O314" s="30"/>
      <c r="P314" s="30"/>
      <c r="Q314" t="str">
        <f t="shared" si="5"/>
        <v>var AnglaisC0511327R=L.marker([49.0264894,3.95876],{icon:icon_college,bounceOnAdd: true, bounceOnAddOptions: {duration: 500, height: 100},bounceOnAddCallback: function() {console.log('done')}}).bindPopup('&lt;p align=center&gt; &lt;font size=2&gt; &lt;b&gt;Anglais&lt;/font&gt;  &lt;br&gt;&lt;br&gt;CLG TERRES ROUGES (public)&lt;/b&gt; &lt;br&gt;&lt;i&gt;EPERNAY&lt;/i&gt; &lt;br&gt; &lt;table border align = center bgcolor = #D8D9CA width=100&gt; &lt;tr align=center &gt; &lt;th&gt; LV1 &lt;th&gt;578&lt;tr align=center &gt; &lt;th&gt;LV2 &lt;th&gt;&lt;tr align=center &gt; &lt;th&gt;LV3 &lt;th&gt;&lt;tr align=center &gt; &lt;th&gt; Lvapp &lt;th&gt;');AnglaisC0511327R.addTo (AnglaisC);</v>
      </c>
    </row>
    <row r="315" spans="1:17" x14ac:dyDescent="0.2">
      <c r="A315" s="7" t="s">
        <v>356</v>
      </c>
      <c r="B315" s="10" t="s">
        <v>372</v>
      </c>
      <c r="C315" s="7" t="s">
        <v>673</v>
      </c>
      <c r="D315" s="7" t="s">
        <v>508</v>
      </c>
      <c r="E315" s="7" t="s">
        <v>23</v>
      </c>
      <c r="F315" s="7" t="s">
        <v>509</v>
      </c>
      <c r="G315" s="7" t="s">
        <v>764</v>
      </c>
      <c r="H315" s="7" t="s">
        <v>1099</v>
      </c>
      <c r="I315" s="7" t="s">
        <v>1100</v>
      </c>
      <c r="J315" s="7" t="s">
        <v>1375</v>
      </c>
      <c r="K315" s="7" t="s">
        <v>1371</v>
      </c>
      <c r="L315" s="7" t="s">
        <v>593</v>
      </c>
      <c r="M315" s="30">
        <v>481</v>
      </c>
      <c r="N315" s="30"/>
      <c r="O315" s="30"/>
      <c r="P315" s="30"/>
      <c r="Q315" t="str">
        <f t="shared" si="5"/>
        <v>var AnglaisC0511432E=L.marker([49.0493773,3.9991888],{icon:icon_college,bounceOnAdd: true, bounceOnAddOptions: {duration: 500, height: 100},bounceOnAddCallback: function() {console.log('done')}}).bindPopup('&lt;p align=center&gt; &lt;font size=2&gt; &lt;b&gt;Anglais&lt;/font&gt;  &lt;br&gt;&lt;br&gt;CLG YVETTE LUNDY (public)&lt;/b&gt; &lt;br&gt;&lt;i&gt;AY-CHAMPAGNE&lt;/i&gt; &lt;br&gt; &lt;table border align = center bgcolor = #D8D9CA width=100&gt; &lt;tr align=center &gt; &lt;th&gt; LV1 &lt;th&gt;481&lt;tr align=center &gt; &lt;th&gt;LV2 &lt;th&gt;&lt;tr align=center &gt; &lt;th&gt;LV3 &lt;th&gt;&lt;tr align=center &gt; &lt;th&gt; Lvapp &lt;th&gt;');AnglaisC0511432E.addTo (AnglaisC);</v>
      </c>
    </row>
    <row r="316" spans="1:17" x14ac:dyDescent="0.2">
      <c r="A316" s="7" t="s">
        <v>356</v>
      </c>
      <c r="B316" s="10" t="s">
        <v>394</v>
      </c>
      <c r="C316" s="7" t="s">
        <v>673</v>
      </c>
      <c r="D316" s="7" t="s">
        <v>510</v>
      </c>
      <c r="E316" s="7" t="s">
        <v>23</v>
      </c>
      <c r="F316" s="7" t="s">
        <v>511</v>
      </c>
      <c r="G316" s="7" t="s">
        <v>765</v>
      </c>
      <c r="H316" s="7" t="s">
        <v>1345</v>
      </c>
      <c r="I316" s="7" t="s">
        <v>1346</v>
      </c>
      <c r="J316" s="7" t="s">
        <v>1375</v>
      </c>
      <c r="K316" s="7" t="s">
        <v>1371</v>
      </c>
      <c r="L316" s="7" t="s">
        <v>394</v>
      </c>
      <c r="M316" s="30">
        <v>569</v>
      </c>
      <c r="N316" s="30"/>
      <c r="O316" s="30"/>
      <c r="P316" s="30"/>
      <c r="Q316" t="str">
        <f t="shared" si="5"/>
        <v>var AnglaisC0511470W=L.marker([49.2693689,4.0456072],{icon:icon_college,bounceOnAdd: true, bounceOnAddOptions: {duration: 500, height: 100},bounceOnAddCallback: function() {console.log('done')}}).bindPopup('&lt;p align=center&gt; &lt;font size=2&gt; &lt;b&gt;Anglais&lt;/font&gt;  &lt;br&gt;&lt;br&gt;CLG MARYSE BASTIE (public)&lt;/b&gt; &lt;br&gt;&lt;i&gt;REIMS&lt;/i&gt; &lt;br&gt; &lt;table border align = center bgcolor = #D8D9CA width=100&gt; &lt;tr align=center &gt; &lt;th&gt; LV1 &lt;th&gt;569&lt;tr align=center &gt; &lt;th&gt;LV2 &lt;th&gt;&lt;tr align=center &gt; &lt;th&gt;LV3 &lt;th&gt;&lt;tr align=center &gt; &lt;th&gt; Lvapp &lt;th&gt;');AnglaisC0511470W.addTo (AnglaisC);</v>
      </c>
    </row>
    <row r="317" spans="1:17" x14ac:dyDescent="0.2">
      <c r="A317" s="7" t="s">
        <v>356</v>
      </c>
      <c r="B317" s="10" t="s">
        <v>592</v>
      </c>
      <c r="C317" s="7" t="s">
        <v>673</v>
      </c>
      <c r="D317" s="7" t="s">
        <v>512</v>
      </c>
      <c r="E317" s="7" t="s">
        <v>23</v>
      </c>
      <c r="F317" s="7" t="s">
        <v>513</v>
      </c>
      <c r="G317" s="7" t="s">
        <v>766</v>
      </c>
      <c r="H317" s="7" t="s">
        <v>1101</v>
      </c>
      <c r="I317" s="7" t="s">
        <v>1102</v>
      </c>
      <c r="J317" s="7" t="s">
        <v>1375</v>
      </c>
      <c r="K317" s="7" t="s">
        <v>1371</v>
      </c>
      <c r="L317" s="7" t="s">
        <v>514</v>
      </c>
      <c r="M317" s="30">
        <v>479</v>
      </c>
      <c r="N317" s="30"/>
      <c r="O317" s="30"/>
      <c r="P317" s="30"/>
      <c r="Q317" t="str">
        <f t="shared" si="5"/>
        <v>var AnglaisC0511472Y=L.marker([48.9521099,4.3241528],{icon:icon_college,bounceOnAdd: true, bounceOnAddOptions: {duration: 500, height: 100},bounceOnAddCallback: function() {console.log('done')}}).bindPopup('&lt;p align=center&gt; &lt;font size=2&gt; &lt;b&gt;Anglais&lt;/font&gt;  &lt;br&gt;&lt;br&gt;CLG LOUIS GRIGNON (public)&lt;/b&gt; &lt;br&gt;&lt;i&gt;FAGNIERES&lt;/i&gt; &lt;br&gt; &lt;table border align = center bgcolor = #D8D9CA width=100&gt; &lt;tr align=center &gt; &lt;th&gt; LV1 &lt;th&gt;479&lt;tr align=center &gt; &lt;th&gt;LV2 &lt;th&gt;&lt;tr align=center &gt; &lt;th&gt;LV3 &lt;th&gt;&lt;tr align=center &gt; &lt;th&gt; Lvapp &lt;th&gt;');AnglaisC0511472Y.addTo (AnglaisC);</v>
      </c>
    </row>
    <row r="318" spans="1:17" x14ac:dyDescent="0.2">
      <c r="A318" s="7" t="s">
        <v>356</v>
      </c>
      <c r="B318" s="10" t="s">
        <v>592</v>
      </c>
      <c r="C318" s="7" t="s">
        <v>673</v>
      </c>
      <c r="D318" s="7" t="s">
        <v>515</v>
      </c>
      <c r="E318" s="7" t="s">
        <v>23</v>
      </c>
      <c r="F318" s="7" t="s">
        <v>516</v>
      </c>
      <c r="G318" s="7" t="s">
        <v>767</v>
      </c>
      <c r="H318" s="7" t="s">
        <v>1103</v>
      </c>
      <c r="I318" s="7" t="s">
        <v>1104</v>
      </c>
      <c r="J318" s="7" t="s">
        <v>1375</v>
      </c>
      <c r="K318" s="7" t="s">
        <v>1371</v>
      </c>
      <c r="L318" s="7" t="s">
        <v>517</v>
      </c>
      <c r="M318" s="30">
        <v>405</v>
      </c>
      <c r="N318" s="30"/>
      <c r="O318" s="30"/>
      <c r="P318" s="30"/>
      <c r="Q318" t="str">
        <f t="shared" si="5"/>
        <v>var AnglaisC0511474A=L.marker([48.7130915,4.5917897],{icon:icon_college,bounceOnAdd: true, bounceOnAddOptions: {duration: 500, height: 100},bounceOnAddCallback: function() {console.log('done')}}).bindPopup('&lt;p align=center&gt; &lt;font size=2&gt; &lt;b&gt;Anglais&lt;/font&gt;  &lt;br&gt;&lt;br&gt;CLG PIERRE-GILLES DE GENNES (public)&lt;/b&gt; &lt;br&gt;&lt;i&gt;FRIGNICOURT&lt;/i&gt; &lt;br&gt; &lt;table border align = center bgcolor = #D8D9CA width=100&gt; &lt;tr align=center &gt; &lt;th&gt; LV1 &lt;th&gt;405&lt;tr align=center &gt; &lt;th&gt;LV2 &lt;th&gt;&lt;tr align=center &gt; &lt;th&gt;LV3 &lt;th&gt;&lt;tr align=center &gt; &lt;th&gt; Lvapp &lt;th&gt;');AnglaisC0511474A.addTo (AnglaisC);</v>
      </c>
    </row>
    <row r="319" spans="1:17" x14ac:dyDescent="0.2">
      <c r="A319" s="7" t="s">
        <v>356</v>
      </c>
      <c r="B319" s="10" t="s">
        <v>592</v>
      </c>
      <c r="C319" s="7" t="s">
        <v>673</v>
      </c>
      <c r="D319" s="7" t="s">
        <v>518</v>
      </c>
      <c r="E319" s="7" t="s">
        <v>23</v>
      </c>
      <c r="F319" s="7" t="s">
        <v>519</v>
      </c>
      <c r="G319" s="7" t="s">
        <v>768</v>
      </c>
      <c r="H319" s="7" t="s">
        <v>1105</v>
      </c>
      <c r="I319" s="7" t="s">
        <v>1106</v>
      </c>
      <c r="J319" s="7" t="s">
        <v>1375</v>
      </c>
      <c r="K319" s="7" t="s">
        <v>1371</v>
      </c>
      <c r="L319" s="7" t="s">
        <v>432</v>
      </c>
      <c r="M319" s="30">
        <v>442</v>
      </c>
      <c r="N319" s="30"/>
      <c r="O319" s="30"/>
      <c r="P319" s="30"/>
      <c r="Q319" t="str">
        <f t="shared" si="5"/>
        <v>var AnglaisC0511476C=L.marker([48.728034,4.5937423],{icon:icon_college,bounceOnAdd: true, bounceOnAddOptions: {duration: 500, height: 100},bounceOnAddCallback: function() {console.log('done')}}).bindPopup('&lt;p align=center&gt; &lt;font size=2&gt; &lt;b&gt;Anglais&lt;/font&gt;  &lt;br&gt;&lt;br&gt;CLG VIEUX PORT (public)&lt;/b&gt; &lt;br&gt;&lt;i&gt;VITRY-LE-FRANCOIS&lt;/i&gt; &lt;br&gt; &lt;table border align = center bgcolor = #D8D9CA width=100&gt; &lt;tr align=center &gt; &lt;th&gt; LV1 &lt;th&gt;442&lt;tr align=center &gt; &lt;th&gt;LV2 &lt;th&gt;&lt;tr align=center &gt; &lt;th&gt;LV3 &lt;th&gt;&lt;tr align=center &gt; &lt;th&gt; Lvapp &lt;th&gt;');AnglaisC0511476C.addTo (AnglaisC);</v>
      </c>
    </row>
    <row r="320" spans="1:17" x14ac:dyDescent="0.2">
      <c r="A320" s="7" t="s">
        <v>356</v>
      </c>
      <c r="B320" s="10" t="s">
        <v>394</v>
      </c>
      <c r="C320" s="7" t="s">
        <v>673</v>
      </c>
      <c r="D320" s="7" t="s">
        <v>520</v>
      </c>
      <c r="E320" s="7" t="s">
        <v>23</v>
      </c>
      <c r="F320" s="7" t="s">
        <v>247</v>
      </c>
      <c r="G320" s="7" t="s">
        <v>727</v>
      </c>
      <c r="H320" s="7" t="s">
        <v>1107</v>
      </c>
      <c r="I320" s="7" t="s">
        <v>1108</v>
      </c>
      <c r="J320" s="7" t="s">
        <v>1375</v>
      </c>
      <c r="K320" s="7" t="s">
        <v>1371</v>
      </c>
      <c r="L320" s="7" t="s">
        <v>394</v>
      </c>
      <c r="M320" s="30">
        <v>435</v>
      </c>
      <c r="N320" s="30"/>
      <c r="O320" s="30"/>
      <c r="P320" s="30"/>
      <c r="Q320" t="str">
        <f t="shared" si="5"/>
        <v>var AnglaisC0511531M=L.marker([49.2686582,4.0171592],{icon:icon_college,bounceOnAdd: true, bounceOnAddOptions: {duration: 500, height: 100},bounceOnAddCallback: function() {console.log('done')}}).bindPopup('&lt;p align=center&gt; &lt;font size=2&gt; &lt;b&gt;Anglais&lt;/font&gt;  &lt;br&gt;&lt;br&gt;CLG PIERRE BROSSOLETTE (public)&lt;/b&gt; &lt;br&gt;&lt;i&gt;REIMS&lt;/i&gt; &lt;br&gt; &lt;table border align = center bgcolor = #D8D9CA width=100&gt; &lt;tr align=center &gt; &lt;th&gt; LV1 &lt;th&gt;435&lt;tr align=center &gt; &lt;th&gt;LV2 &lt;th&gt;&lt;tr align=center &gt; &lt;th&gt;LV3 &lt;th&gt;&lt;tr align=center &gt; &lt;th&gt; Lvapp &lt;th&gt;');AnglaisC0511531M.addTo (AnglaisC);</v>
      </c>
    </row>
    <row r="321" spans="1:17" x14ac:dyDescent="0.2">
      <c r="A321" s="7" t="s">
        <v>356</v>
      </c>
      <c r="B321" s="10" t="s">
        <v>394</v>
      </c>
      <c r="C321" s="7" t="s">
        <v>673</v>
      </c>
      <c r="D321" s="7" t="s">
        <v>521</v>
      </c>
      <c r="E321" s="7" t="s">
        <v>23</v>
      </c>
      <c r="F321" s="7" t="s">
        <v>522</v>
      </c>
      <c r="G321" s="7" t="s">
        <v>769</v>
      </c>
      <c r="H321" s="7" t="s">
        <v>1109</v>
      </c>
      <c r="I321" s="7" t="s">
        <v>1110</v>
      </c>
      <c r="J321" s="7" t="s">
        <v>1375</v>
      </c>
      <c r="K321" s="7" t="s">
        <v>1371</v>
      </c>
      <c r="L321" s="7" t="s">
        <v>523</v>
      </c>
      <c r="M321" s="30">
        <v>628</v>
      </c>
      <c r="N321" s="30"/>
      <c r="O321" s="30"/>
      <c r="P321" s="30"/>
      <c r="Q321" t="str">
        <f t="shared" si="5"/>
        <v>var AnglaisC0511564Y=L.marker([49.2495702,3.9137579],{icon:icon_college,bounceOnAdd: true, bounceOnAddOptions: {duration: 500, height: 100},bounceOnAddCallback: function() {console.log('done')}}).bindPopup('&lt;p align=center&gt; &lt;font size=2&gt; &lt;b&gt;Anglais&lt;/font&gt;  &lt;br&gt;&lt;br&gt;CLG RAYMOND SIROT (public)&lt;/b&gt; &lt;br&gt;&lt;i&gt;GUEUX&lt;/i&gt; &lt;br&gt; &lt;table border align = center bgcolor = #D8D9CA width=100&gt; &lt;tr align=center &gt; &lt;th&gt; LV1 &lt;th&gt;628&lt;tr align=center &gt; &lt;th&gt;LV2 &lt;th&gt;&lt;tr align=center &gt; &lt;th&gt;LV3 &lt;th&gt;&lt;tr align=center &gt; &lt;th&gt; Lvapp &lt;th&gt;');AnglaisC0511564Y.addTo (AnglaisC);</v>
      </c>
    </row>
    <row r="322" spans="1:17" x14ac:dyDescent="0.2">
      <c r="A322" s="7" t="s">
        <v>356</v>
      </c>
      <c r="B322" s="10" t="s">
        <v>372</v>
      </c>
      <c r="C322" s="7" t="s">
        <v>673</v>
      </c>
      <c r="D322" s="7" t="s">
        <v>526</v>
      </c>
      <c r="E322" s="7" t="s">
        <v>23</v>
      </c>
      <c r="F322" s="7" t="s">
        <v>527</v>
      </c>
      <c r="G322" s="7" t="s">
        <v>770</v>
      </c>
      <c r="H322" s="7" t="s">
        <v>1111</v>
      </c>
      <c r="I322" s="7" t="s">
        <v>1112</v>
      </c>
      <c r="J322" s="7" t="s">
        <v>1375</v>
      </c>
      <c r="K322" s="7" t="s">
        <v>1371</v>
      </c>
      <c r="L322" s="7" t="s">
        <v>528</v>
      </c>
      <c r="M322" s="30">
        <v>224</v>
      </c>
      <c r="N322" s="30"/>
      <c r="O322" s="30"/>
      <c r="P322" s="30"/>
      <c r="Q322" t="str">
        <f t="shared" si="5"/>
        <v>var AnglaisC0511567B=L.marker([48.7309189,3.5563364],{icon:icon_college,bounceOnAdd: true, bounceOnAddOptions: {duration: 500, height: 100},bounceOnAddCallback: function() {console.log('done')}}).bindPopup('&lt;p align=center&gt; &lt;font size=2&gt; &lt;b&gt;Anglais&lt;/font&gt;  &lt;br&gt;&lt;br&gt;CLG DU GRAND MORIN (public)&lt;/b&gt; &lt;br&gt;&lt;i&gt;ESTERNAY&lt;/i&gt; &lt;br&gt; &lt;table border align = center bgcolor = #D8D9CA width=100&gt; &lt;tr align=center &gt; &lt;th&gt; LV1 &lt;th&gt;224&lt;tr align=center &gt; &lt;th&gt;LV2 &lt;th&gt;&lt;tr align=center &gt; &lt;th&gt;LV3 &lt;th&gt;&lt;tr align=center &gt; &lt;th&gt; Lvapp &lt;th&gt;');AnglaisC0511567B.addTo (AnglaisC);</v>
      </c>
    </row>
    <row r="323" spans="1:17" x14ac:dyDescent="0.2">
      <c r="A323" s="7" t="s">
        <v>356</v>
      </c>
      <c r="B323" s="10" t="s">
        <v>394</v>
      </c>
      <c r="C323" s="7" t="s">
        <v>673</v>
      </c>
      <c r="D323" s="7" t="s">
        <v>533</v>
      </c>
      <c r="E323" s="7" t="s">
        <v>23</v>
      </c>
      <c r="F323" s="7" t="s">
        <v>534</v>
      </c>
      <c r="G323" s="7" t="s">
        <v>771</v>
      </c>
      <c r="H323" s="7" t="s">
        <v>1113</v>
      </c>
      <c r="I323" s="7" t="s">
        <v>1114</v>
      </c>
      <c r="J323" s="7" t="s">
        <v>1375</v>
      </c>
      <c r="K323" s="7" t="s">
        <v>1371</v>
      </c>
      <c r="L323" s="7" t="s">
        <v>394</v>
      </c>
      <c r="M323" s="30">
        <v>356</v>
      </c>
      <c r="N323" s="30"/>
      <c r="O323" s="30"/>
      <c r="P323" s="30"/>
      <c r="Q323" t="str">
        <f t="shared" si="5"/>
        <v>var AnglaisC0511802G=L.marker([49.2232492,4.0170801],{icon:icon_college,bounceOnAdd: true, bounceOnAddOptions: {duration: 500, height: 100},bounceOnAddCallback: function() {console.log('done')}}).bindPopup('&lt;p align=center&gt; &lt;font size=2&gt; &lt;b&gt;Anglais&lt;/font&gt;  &lt;br&gt;&lt;br&gt;CLG GEORGES BRAQUE (public)&lt;/b&gt; &lt;br&gt;&lt;i&gt;REIMS&lt;/i&gt; &lt;br&gt; &lt;table border align = center bgcolor = #D8D9CA width=100&gt; &lt;tr align=center &gt; &lt;th&gt; LV1 &lt;th&gt;356&lt;tr align=center &gt; &lt;th&gt;LV2 &lt;th&gt;&lt;tr align=center &gt; &lt;th&gt;LV3 &lt;th&gt;&lt;tr align=center &gt; &lt;th&gt; Lvapp &lt;th&gt;');AnglaisC0511802G.addTo (AnglaisC);</v>
      </c>
    </row>
    <row r="324" spans="1:17" x14ac:dyDescent="0.2">
      <c r="A324" s="7" t="s">
        <v>356</v>
      </c>
      <c r="B324" s="10" t="s">
        <v>394</v>
      </c>
      <c r="C324" s="7" t="s">
        <v>673</v>
      </c>
      <c r="D324" s="7" t="s">
        <v>542</v>
      </c>
      <c r="E324" s="7" t="s">
        <v>23</v>
      </c>
      <c r="F324" s="7" t="s">
        <v>543</v>
      </c>
      <c r="G324" s="7" t="s">
        <v>772</v>
      </c>
      <c r="H324" s="7" t="s">
        <v>1115</v>
      </c>
      <c r="I324" s="7" t="s">
        <v>1116</v>
      </c>
      <c r="J324" s="7" t="s">
        <v>1375</v>
      </c>
      <c r="K324" s="7" t="s">
        <v>1371</v>
      </c>
      <c r="L324" s="7" t="s">
        <v>544</v>
      </c>
      <c r="M324" s="30">
        <v>531</v>
      </c>
      <c r="N324" s="30"/>
      <c r="O324" s="30"/>
      <c r="P324" s="30"/>
      <c r="Q324" t="str">
        <f t="shared" si="5"/>
        <v>var AnglaisC0511961E=L.marker([49.218626,4.0355651],{icon:icon_college,bounceOnAdd: true, bounceOnAddOptions: {duration: 500, height: 100},bounceOnAddCallback: function() {console.log('done')}}).bindPopup('&lt;p align=center&gt; &lt;font size=2&gt; &lt;b&gt;Anglais&lt;/font&gt;  &lt;br&gt;&lt;br&gt;CLG PIERRE DE COUBERTIN (public)&lt;/b&gt; &lt;br&gt;&lt;i&gt;CORMONTREUIL&lt;/i&gt; &lt;br&gt; &lt;table border align = center bgcolor = #D8D9CA width=100&gt; &lt;tr align=center &gt; &lt;th&gt; LV1 &lt;th&gt;531&lt;tr align=center &gt; &lt;th&gt;LV2 &lt;th&gt;&lt;tr align=center &gt; &lt;th&gt;LV3 &lt;th&gt;&lt;tr align=center &gt; &lt;th&gt; Lvapp &lt;th&gt;');AnglaisC0511961E.addTo (AnglaisC);</v>
      </c>
    </row>
    <row r="325" spans="1:17" x14ac:dyDescent="0.2">
      <c r="A325" s="7" t="s">
        <v>356</v>
      </c>
      <c r="B325" s="10" t="s">
        <v>394</v>
      </c>
      <c r="C325" s="7" t="s">
        <v>673</v>
      </c>
      <c r="D325" s="7" t="s">
        <v>545</v>
      </c>
      <c r="E325" s="7" t="s">
        <v>23</v>
      </c>
      <c r="F325" s="7" t="s">
        <v>546</v>
      </c>
      <c r="G325" s="7" t="s">
        <v>773</v>
      </c>
      <c r="H325" s="7" t="s">
        <v>1117</v>
      </c>
      <c r="I325" s="7" t="s">
        <v>1118</v>
      </c>
      <c r="J325" s="7" t="s">
        <v>1375</v>
      </c>
      <c r="K325" s="7" t="s">
        <v>1371</v>
      </c>
      <c r="L325" s="7" t="s">
        <v>547</v>
      </c>
      <c r="M325" s="30">
        <v>476</v>
      </c>
      <c r="N325" s="30"/>
      <c r="O325" s="30"/>
      <c r="P325" s="30"/>
      <c r="Q325" t="str">
        <f t="shared" si="5"/>
        <v>var AnglaisC0512014M=L.marker([49.2916866,4.1080747],{icon:icon_college,bounceOnAdd: true, bounceOnAddOptions: {duration: 500, height: 100},bounceOnAddCallback: function() {console.log('done')}}).bindPopup('&lt;p align=center&gt; &lt;font size=2&gt; &lt;b&gt;Anglais&lt;/font&gt;  &lt;br&gt;&lt;br&gt;CLG LEONARD DE VINCI (public)&lt;/b&gt; &lt;br&gt;&lt;i&gt;WITRY-LES-REIMS&lt;/i&gt; &lt;br&gt; &lt;table border align = center bgcolor = #D8D9CA width=100&gt; &lt;tr align=center &gt; &lt;th&gt; LV1 &lt;th&gt;476&lt;tr align=center &gt; &lt;th&gt;LV2 &lt;th&gt;&lt;tr align=center &gt; &lt;th&gt;LV3 &lt;th&gt;&lt;tr align=center &gt; &lt;th&gt; Lvapp &lt;th&gt;');AnglaisC0512014M.addTo (AnglaisC);</v>
      </c>
    </row>
    <row r="326" spans="1:17" x14ac:dyDescent="0.2">
      <c r="A326" s="7" t="s">
        <v>609</v>
      </c>
      <c r="B326" s="10" t="s">
        <v>578</v>
      </c>
      <c r="C326" s="7" t="s">
        <v>673</v>
      </c>
      <c r="D326" s="7" t="s">
        <v>266</v>
      </c>
      <c r="E326" s="7" t="s">
        <v>23</v>
      </c>
      <c r="F326" s="7" t="s">
        <v>267</v>
      </c>
      <c r="G326" s="7" t="s">
        <v>774</v>
      </c>
      <c r="H326" s="7" t="s">
        <v>1119</v>
      </c>
      <c r="I326" s="7" t="s">
        <v>1120</v>
      </c>
      <c r="J326" s="7" t="s">
        <v>1375</v>
      </c>
      <c r="K326" s="7" t="s">
        <v>1371</v>
      </c>
      <c r="L326" s="7" t="s">
        <v>607</v>
      </c>
      <c r="M326" s="30">
        <v>237</v>
      </c>
      <c r="N326" s="30"/>
      <c r="O326" s="30"/>
      <c r="P326" s="30"/>
      <c r="Q326" t="str">
        <f t="shared" si="5"/>
        <v>var AnglaisC0520004X=L.marker([48.2013628,5.5881611],{icon:icon_college,bounceOnAdd: true, bounceOnAddOptions: {duration: 500, height: 100},bounceOnAddCallback: function() {console.log('done')}}).bindPopup('&lt;p align=center&gt; &lt;font size=2&gt; &lt;b&gt;Anglais&lt;/font&gt;  &lt;br&gt;&lt;br&gt;CLG LOUIS BRUNTZ (public)&lt;/b&gt; &lt;br&gt;&lt;i&gt;BOURMONT-ENTRE-MEUSE-ET-MOUZON&lt;/i&gt; &lt;br&gt; &lt;table border align = center bgcolor = #D8D9CA width=100&gt; &lt;tr align=center &gt; &lt;th&gt; LV1 &lt;th&gt;237&lt;tr align=center &gt; &lt;th&gt;LV2 &lt;th&gt;&lt;tr align=center &gt; &lt;th&gt;LV3 &lt;th&gt;&lt;tr align=center &gt; &lt;th&gt; Lvapp &lt;th&gt;');AnglaisC0520004X.addTo (AnglaisC);</v>
      </c>
    </row>
    <row r="327" spans="1:17" x14ac:dyDescent="0.2">
      <c r="A327" s="7" t="s">
        <v>609</v>
      </c>
      <c r="B327" s="10" t="s">
        <v>578</v>
      </c>
      <c r="C327" s="7" t="s">
        <v>673</v>
      </c>
      <c r="D327" s="7" t="s">
        <v>268</v>
      </c>
      <c r="E327" s="7" t="s">
        <v>23</v>
      </c>
      <c r="F327" s="7" t="s">
        <v>269</v>
      </c>
      <c r="G327" s="7" t="s">
        <v>775</v>
      </c>
      <c r="H327" s="7" t="s">
        <v>1121</v>
      </c>
      <c r="I327" s="7" t="s">
        <v>1122</v>
      </c>
      <c r="J327" s="7" t="s">
        <v>1375</v>
      </c>
      <c r="K327" s="7" t="s">
        <v>1371</v>
      </c>
      <c r="L327" s="7" t="s">
        <v>270</v>
      </c>
      <c r="M327" s="30">
        <v>200</v>
      </c>
      <c r="N327" s="30"/>
      <c r="O327" s="30"/>
      <c r="P327" s="30"/>
      <c r="Q327" t="str">
        <f t="shared" si="5"/>
        <v>var AnglaisC0520006Z=L.marker([48.0272056,4.915373],{icon:icon_college,bounceOnAdd: true, bounceOnAddOptions: {duration: 500, height: 100},bounceOnAddCallback: function() {console.log('done')}}).bindPopup('&lt;p align=center&gt; &lt;font size=2&gt; &lt;b&gt;Anglais&lt;/font&gt;  &lt;br&gt;&lt;br&gt;CLG AMIRAL DENIS DECRES (public)&lt;/b&gt; &lt;br&gt;&lt;i&gt;CHATEAUVILLAIN&lt;/i&gt; &lt;br&gt; &lt;table border align = center bgcolor = #D8D9CA width=100&gt; &lt;tr align=center &gt; &lt;th&gt; LV1 &lt;th&gt;200&lt;tr align=center &gt; &lt;th&gt;LV2 &lt;th&gt;&lt;tr align=center &gt; &lt;th&gt;LV3 &lt;th&gt;&lt;tr align=center &gt; &lt;th&gt; Lvapp &lt;th&gt;');AnglaisC0520006Z.addTo (AnglaisC);</v>
      </c>
    </row>
    <row r="328" spans="1:17" x14ac:dyDescent="0.2">
      <c r="A328" s="7" t="s">
        <v>609</v>
      </c>
      <c r="B328" s="10" t="s">
        <v>578</v>
      </c>
      <c r="C328" s="7" t="s">
        <v>673</v>
      </c>
      <c r="D328" s="7" t="s">
        <v>274</v>
      </c>
      <c r="E328" s="7" t="s">
        <v>23</v>
      </c>
      <c r="F328" s="7" t="s">
        <v>275</v>
      </c>
      <c r="G328" s="7" t="s">
        <v>1381</v>
      </c>
      <c r="H328" s="7" t="s">
        <v>1123</v>
      </c>
      <c r="I328" s="7" t="s">
        <v>1124</v>
      </c>
      <c r="J328" s="7" t="s">
        <v>1375</v>
      </c>
      <c r="K328" s="7" t="s">
        <v>1371</v>
      </c>
      <c r="L328" s="7" t="s">
        <v>276</v>
      </c>
      <c r="M328" s="30">
        <v>243</v>
      </c>
      <c r="N328" s="30">
        <v>24</v>
      </c>
      <c r="O328" s="30"/>
      <c r="P328" s="30"/>
      <c r="Q328" t="str">
        <f t="shared" si="5"/>
        <v>var AnglaisC0520014H=L.marker([48.3210356,5.2147039],{icon:icon_college,bounceOnAdd: true, bounceOnAddOptions: {duration: 500, height: 100},bounceOnAddCallback: function() {console.log('done')}}).bindPopup('&lt;p align=center&gt; &lt;font size=2&gt; &lt;b&gt;Anglais&lt;/font&gt;  &lt;br&gt;&lt;br&gt;CLG JOUFFROY D\'ABBANS (public)&lt;/b&gt; &lt;br&gt;&lt;i&gt;DOULAINCOURT-SAUCOURT&lt;/i&gt; &lt;br&gt; &lt;table border align = center bgcolor = #D8D9CA width=100&gt; &lt;tr align=center &gt; &lt;th&gt; LV1 &lt;th&gt;243&lt;tr align=center &gt; &lt;th&gt;LV2 &lt;th&gt;24&lt;tr align=center &gt; &lt;th&gt;LV3 &lt;th&gt;&lt;tr align=center &gt; &lt;th&gt; Lvapp &lt;th&gt;');AnglaisC0520014H.addTo (AnglaisC);</v>
      </c>
    </row>
    <row r="329" spans="1:17" x14ac:dyDescent="0.2">
      <c r="A329" s="7" t="s">
        <v>609</v>
      </c>
      <c r="B329" s="10" t="s">
        <v>578</v>
      </c>
      <c r="C329" s="7" t="s">
        <v>673</v>
      </c>
      <c r="D329" s="7" t="s">
        <v>277</v>
      </c>
      <c r="E329" s="7" t="s">
        <v>23</v>
      </c>
      <c r="F329" s="7" t="s">
        <v>278</v>
      </c>
      <c r="G329" s="7" t="s">
        <v>776</v>
      </c>
      <c r="H329" s="7" t="s">
        <v>1125</v>
      </c>
      <c r="I329" s="7" t="s">
        <v>1126</v>
      </c>
      <c r="J329" s="7" t="s">
        <v>1375</v>
      </c>
      <c r="K329" s="7" t="s">
        <v>1371</v>
      </c>
      <c r="L329" s="7" t="s">
        <v>279</v>
      </c>
      <c r="M329" s="30">
        <v>163</v>
      </c>
      <c r="N329" s="30"/>
      <c r="O329" s="30"/>
      <c r="P329" s="30"/>
      <c r="Q329" t="str">
        <f t="shared" si="5"/>
        <v>var AnglaisC0520017L=L.marker([47.7809133,5.6067936],{icon:icon_college,bounceOnAdd: true, bounceOnAddOptions: {duration: 500, height: 100},bounceOnAddCallback: function() {console.log('done')}}).bindPopup('&lt;p align=center&gt; &lt;font size=2&gt; &lt;b&gt;Anglais&lt;/font&gt;  &lt;br&gt;&lt;br&gt;CLG DES TROIS PROVINCES (public)&lt;/b&gt; &lt;br&gt;&lt;i&gt;FAYL-BILLOT&lt;/i&gt; &lt;br&gt; &lt;table border align = center bgcolor = #D8D9CA width=100&gt; &lt;tr align=center &gt; &lt;th&gt; LV1 &lt;th&gt;163&lt;tr align=center &gt; &lt;th&gt;LV2 &lt;th&gt;&lt;tr align=center &gt; &lt;th&gt;LV3 &lt;th&gt;&lt;tr align=center &gt; &lt;th&gt; Lvapp &lt;th&gt;');AnglaisC0520017L.addTo (AnglaisC);</v>
      </c>
    </row>
    <row r="330" spans="1:17" x14ac:dyDescent="0.2">
      <c r="A330" s="7" t="s">
        <v>609</v>
      </c>
      <c r="B330" s="10" t="s">
        <v>578</v>
      </c>
      <c r="C330" s="7" t="s">
        <v>673</v>
      </c>
      <c r="D330" s="7" t="s">
        <v>280</v>
      </c>
      <c r="E330" s="7" t="s">
        <v>23</v>
      </c>
      <c r="F330" s="7" t="s">
        <v>281</v>
      </c>
      <c r="G330" s="7" t="s">
        <v>777</v>
      </c>
      <c r="H330" s="7" t="s">
        <v>1127</v>
      </c>
      <c r="I330" s="7" t="s">
        <v>1128</v>
      </c>
      <c r="J330" s="7" t="s">
        <v>1375</v>
      </c>
      <c r="K330" s="7" t="s">
        <v>1371</v>
      </c>
      <c r="L330" s="7" t="s">
        <v>282</v>
      </c>
      <c r="M330" s="30">
        <v>140</v>
      </c>
      <c r="N330" s="30"/>
      <c r="O330" s="30"/>
      <c r="P330" s="30"/>
      <c r="Q330" t="str">
        <f t="shared" si="5"/>
        <v>var AnglaisC0520018M=L.marker([48.2972024,5.1447986],{icon:icon_college,bounceOnAdd: true, bounceOnAddOptions: {duration: 500, height: 100},bounceOnAddCallback: function() {console.log('done')}}).bindPopup('&lt;p align=center&gt; &lt;font size=2&gt; &lt;b&gt;Anglais&lt;/font&gt;  &lt;br&gt;&lt;br&gt;CLG MARIE CALVES (public)&lt;/b&gt; &lt;br&gt;&lt;i&gt;FRONCLES&lt;/i&gt; &lt;br&gt; &lt;table border align = center bgcolor = #D8D9CA width=100&gt; &lt;tr align=center &gt; &lt;th&gt; LV1 &lt;th&gt;140&lt;tr align=center &gt; &lt;th&gt;LV2 &lt;th&gt;&lt;tr align=center &gt; &lt;th&gt;LV3 &lt;th&gt;&lt;tr align=center &gt; &lt;th&gt; Lvapp &lt;th&gt;');AnglaisC0520018M.addTo (AnglaisC);</v>
      </c>
    </row>
    <row r="331" spans="1:17" x14ac:dyDescent="0.2">
      <c r="A331" s="7" t="s">
        <v>609</v>
      </c>
      <c r="B331" s="10" t="s">
        <v>302</v>
      </c>
      <c r="C331" s="7" t="s">
        <v>673</v>
      </c>
      <c r="D331" s="7" t="s">
        <v>290</v>
      </c>
      <c r="E331" s="7" t="s">
        <v>23</v>
      </c>
      <c r="F331" s="7" t="s">
        <v>291</v>
      </c>
      <c r="G331" s="7" t="s">
        <v>778</v>
      </c>
      <c r="H331" s="7" t="s">
        <v>1129</v>
      </c>
      <c r="I331" s="7" t="s">
        <v>1130</v>
      </c>
      <c r="J331" s="7" t="s">
        <v>1375</v>
      </c>
      <c r="K331" s="7" t="s">
        <v>1371</v>
      </c>
      <c r="L331" s="7" t="s">
        <v>597</v>
      </c>
      <c r="M331" s="30">
        <v>321</v>
      </c>
      <c r="N331" s="30"/>
      <c r="O331" s="30"/>
      <c r="P331" s="30"/>
      <c r="Q331" t="str">
        <f t="shared" si="5"/>
        <v>var AnglaisC0520022S=L.marker([48.4805658,4.7677317],{icon:icon_college,bounceOnAdd: true, bounceOnAddOptions: {duration: 500, height: 100},bounceOnAddCallback: function() {console.log('done')}}).bindPopup('&lt;p align=center&gt; &lt;font size=2&gt; &lt;b&gt;Anglais&lt;/font&gt;  &lt;br&gt;&lt;br&gt;CLG JEAN RENOIR (public)&lt;/b&gt; &lt;br&gt;&lt;i&gt;LA PORTE DU DER&lt;/i&gt; &lt;br&gt; &lt;table border align = center bgcolor = #D8D9CA width=100&gt; &lt;tr align=center &gt; &lt;th&gt; LV1 &lt;th&gt;321&lt;tr align=center &gt; &lt;th&gt;LV2 &lt;th&gt;&lt;tr align=center &gt; &lt;th&gt;LV3 &lt;th&gt;&lt;tr align=center &gt; &lt;th&gt; Lvapp &lt;th&gt;');AnglaisC0520022S.addTo (AnglaisC);</v>
      </c>
    </row>
    <row r="332" spans="1:17" x14ac:dyDescent="0.2">
      <c r="A332" s="7" t="s">
        <v>609</v>
      </c>
      <c r="B332" s="10" t="s">
        <v>578</v>
      </c>
      <c r="C332" s="7" t="s">
        <v>673</v>
      </c>
      <c r="D332" s="7" t="s">
        <v>292</v>
      </c>
      <c r="E332" s="7" t="s">
        <v>23</v>
      </c>
      <c r="F332" s="7" t="s">
        <v>293</v>
      </c>
      <c r="G332" s="7" t="s">
        <v>779</v>
      </c>
      <c r="H332" s="7" t="s">
        <v>1131</v>
      </c>
      <c r="I332" s="7" t="s">
        <v>1132</v>
      </c>
      <c r="J332" s="7" t="s">
        <v>1375</v>
      </c>
      <c r="K332" s="7" t="s">
        <v>1371</v>
      </c>
      <c r="L332" s="7" t="s">
        <v>294</v>
      </c>
      <c r="M332" s="30">
        <v>177</v>
      </c>
      <c r="N332" s="30"/>
      <c r="O332" s="30"/>
      <c r="P332" s="30"/>
      <c r="Q332" t="str">
        <f t="shared" si="5"/>
        <v>var AnglaisC0520023T=L.marker([47.9994589,5.4891777],{icon:icon_college,bounceOnAdd: true, bounceOnAddOptions: {duration: 500, height: 100},bounceOnAddCallback: function() {console.log('done')}}).bindPopup('&lt;p align=center&gt; &lt;font size=2&gt; &lt;b&gt;Anglais&lt;/font&gt;  &lt;br&gt;&lt;br&gt;CLG CAMILLE FLAMMARION (public)&lt;/b&gt; &lt;br&gt;&lt;i&gt;VAL-DE-MEUSE&lt;/i&gt; &lt;br&gt; &lt;table border align = center bgcolor = #D8D9CA width=100&gt; &lt;tr align=center &gt; &lt;th&gt; LV1 &lt;th&gt;177&lt;tr align=center &gt; &lt;th&gt;LV2 &lt;th&gt;&lt;tr align=center &gt; &lt;th&gt;LV3 &lt;th&gt;&lt;tr align=center &gt; &lt;th&gt; Lvapp &lt;th&gt;');AnglaisC0520023T.addTo (AnglaisC);</v>
      </c>
    </row>
    <row r="333" spans="1:17" x14ac:dyDescent="0.2">
      <c r="A333" s="7" t="s">
        <v>609</v>
      </c>
      <c r="B333" s="10" t="s">
        <v>578</v>
      </c>
      <c r="C333" s="7" t="s">
        <v>673</v>
      </c>
      <c r="D333" s="7" t="s">
        <v>295</v>
      </c>
      <c r="E333" s="7" t="s">
        <v>23</v>
      </c>
      <c r="F333" s="7" t="s">
        <v>296</v>
      </c>
      <c r="G333" s="7" t="s">
        <v>780</v>
      </c>
      <c r="H333" s="7" t="s">
        <v>1133</v>
      </c>
      <c r="I333" s="7" t="s">
        <v>1134</v>
      </c>
      <c r="J333" s="7" t="s">
        <v>1375</v>
      </c>
      <c r="K333" s="7" t="s">
        <v>1371</v>
      </c>
      <c r="L333" s="7" t="s">
        <v>297</v>
      </c>
      <c r="M333" s="30">
        <v>336</v>
      </c>
      <c r="N333" s="30"/>
      <c r="O333" s="30"/>
      <c r="P333" s="30"/>
      <c r="Q333" t="str">
        <f t="shared" si="5"/>
        <v>var AnglaisC0520025V=L.marker([48.0286954,5.3478367],{icon:icon_college,bounceOnAdd: true, bounceOnAddOptions: {duration: 500, height: 100},bounceOnAddCallback: function() {console.log('done')}}).bindPopup('&lt;p align=center&gt; &lt;font size=2&gt; &lt;b&gt;Anglais&lt;/font&gt;  &lt;br&gt;&lt;br&gt;CLG FRANCOISE DOLTO (public)&lt;/b&gt; &lt;br&gt;&lt;i&gt;NOGENT&lt;/i&gt; &lt;br&gt; &lt;table border align = center bgcolor = #D8D9CA width=100&gt; &lt;tr align=center &gt; &lt;th&gt; LV1 &lt;th&gt;336&lt;tr align=center &gt; &lt;th&gt;LV2 &lt;th&gt;&lt;tr align=center &gt; &lt;th&gt;LV3 &lt;th&gt;&lt;tr align=center &gt; &lt;th&gt; Lvapp &lt;th&gt;');AnglaisC0520025V.addTo (AnglaisC);</v>
      </c>
    </row>
    <row r="334" spans="1:17" x14ac:dyDescent="0.2">
      <c r="A334" s="7" t="s">
        <v>609</v>
      </c>
      <c r="B334" s="10" t="s">
        <v>578</v>
      </c>
      <c r="C334" s="7" t="s">
        <v>673</v>
      </c>
      <c r="D334" s="7" t="s">
        <v>298</v>
      </c>
      <c r="E334" s="7" t="s">
        <v>23</v>
      </c>
      <c r="F334" s="7" t="s">
        <v>299</v>
      </c>
      <c r="G334" s="7" t="s">
        <v>781</v>
      </c>
      <c r="H334" s="7" t="s">
        <v>1347</v>
      </c>
      <c r="I334" s="7" t="s">
        <v>1348</v>
      </c>
      <c r="J334" s="7" t="s">
        <v>1375</v>
      </c>
      <c r="K334" s="7" t="s">
        <v>1371</v>
      </c>
      <c r="L334" s="7" t="s">
        <v>595</v>
      </c>
      <c r="M334" s="30">
        <v>259</v>
      </c>
      <c r="N334" s="30"/>
      <c r="O334" s="30"/>
      <c r="P334" s="30"/>
      <c r="Q334" t="str">
        <f t="shared" si="5"/>
        <v>var AnglaisC0520026W=L.marker([47.6787172,5.2886512],{icon:icon_college,bounceOnAdd: true, bounceOnAddOptions: {duration: 500, height: 100},bounceOnAddCallback: function() {console.log('done')}}).bindPopup('&lt;p align=center&gt; &lt;font size=2&gt; &lt;b&gt;Anglais&lt;/font&gt;  &lt;br&gt;&lt;br&gt;CLG LES VIGNES DU CREY (public)&lt;/b&gt; &lt;br&gt;&lt;i&gt;LE MONTSAUGEONNAIS&lt;/i&gt; &lt;br&gt; &lt;table border align = center bgcolor = #D8D9CA width=100&gt; &lt;tr align=center &gt; &lt;th&gt; LV1 &lt;th&gt;259&lt;tr align=center &gt; &lt;th&gt;LV2 &lt;th&gt;&lt;tr align=center &gt; &lt;th&gt;LV3 &lt;th&gt;&lt;tr align=center &gt; &lt;th&gt; Lvapp &lt;th&gt;');AnglaisC0520026W.addTo (AnglaisC);</v>
      </c>
    </row>
    <row r="335" spans="1:17" x14ac:dyDescent="0.2">
      <c r="A335" s="7" t="s">
        <v>609</v>
      </c>
      <c r="B335" s="10" t="s">
        <v>578</v>
      </c>
      <c r="C335" s="7" t="s">
        <v>673</v>
      </c>
      <c r="D335" s="7" t="s">
        <v>309</v>
      </c>
      <c r="E335" s="7" t="s">
        <v>23</v>
      </c>
      <c r="F335" s="7" t="s">
        <v>310</v>
      </c>
      <c r="G335" s="7" t="s">
        <v>782</v>
      </c>
      <c r="H335" s="7" t="s">
        <v>1135</v>
      </c>
      <c r="I335" s="7" t="s">
        <v>1136</v>
      </c>
      <c r="J335" s="7" t="s">
        <v>1375</v>
      </c>
      <c r="K335" s="7" t="s">
        <v>1371</v>
      </c>
      <c r="L335" s="7" t="s">
        <v>273</v>
      </c>
      <c r="M335" s="30">
        <v>460</v>
      </c>
      <c r="N335" s="30">
        <v>11</v>
      </c>
      <c r="O335" s="30"/>
      <c r="P335" s="30"/>
      <c r="Q335" t="str">
        <f t="shared" si="5"/>
        <v>var AnglaisC0520039K=L.marker([48.1042562,5.1481333],{icon:icon_college,bounceOnAdd: true, bounceOnAddOptions: {duration: 500, height: 100},bounceOnAddCallback: function() {console.log('done')}}).bindPopup('&lt;p align=center&gt; &lt;font size=2&gt; &lt;b&gt;Anglais&lt;/font&gt;  &lt;br&gt;&lt;br&gt;CLG LOUISE MICHEL (public)&lt;/b&gt; &lt;br&gt;&lt;i&gt;CHAUMONT&lt;/i&gt; &lt;br&gt; &lt;table border align = center bgcolor = #D8D9CA width=100&gt; &lt;tr align=center &gt; &lt;th&gt; LV1 &lt;th&gt;460&lt;tr align=center &gt; &lt;th&gt;LV2 &lt;th&gt;11&lt;tr align=center &gt; &lt;th&gt;LV3 &lt;th&gt;&lt;tr align=center &gt; &lt;th&gt; Lvapp &lt;th&gt;');AnglaisC0520039K.addTo (AnglaisC);</v>
      </c>
    </row>
    <row r="336" spans="1:17" x14ac:dyDescent="0.2">
      <c r="A336" s="7" t="s">
        <v>609</v>
      </c>
      <c r="B336" s="10" t="s">
        <v>578</v>
      </c>
      <c r="C336" s="7" t="s">
        <v>673</v>
      </c>
      <c r="D336" s="7" t="s">
        <v>311</v>
      </c>
      <c r="E336" s="7" t="s">
        <v>23</v>
      </c>
      <c r="F336" s="7" t="s">
        <v>312</v>
      </c>
      <c r="G336" s="7" t="s">
        <v>783</v>
      </c>
      <c r="H336" s="7" t="s">
        <v>1137</v>
      </c>
      <c r="I336" s="7" t="s">
        <v>1138</v>
      </c>
      <c r="J336" s="7" t="s">
        <v>1375</v>
      </c>
      <c r="K336" s="7" t="s">
        <v>1371</v>
      </c>
      <c r="L336" s="7" t="s">
        <v>289</v>
      </c>
      <c r="M336" s="30">
        <v>423</v>
      </c>
      <c r="N336" s="30">
        <v>10</v>
      </c>
      <c r="O336" s="30"/>
      <c r="P336" s="30"/>
      <c r="Q336" t="str">
        <f t="shared" si="5"/>
        <v>var AnglaisC0520040L=L.marker([47.8684592,5.3416006],{icon:icon_college,bounceOnAdd: true, bounceOnAddOptions: {duration: 500, height: 100},bounceOnAddCallback: function() {console.log('done')}}).bindPopup('&lt;p align=center&gt; &lt;font size=2&gt; &lt;b&gt;Anglais&lt;/font&gt;  &lt;br&gt;&lt;br&gt;CLG LES FRANCHISES (public)&lt;/b&gt; &lt;br&gt;&lt;i&gt;LANGRES&lt;/i&gt; &lt;br&gt; &lt;table border align = center bgcolor = #D8D9CA width=100&gt; &lt;tr align=center &gt; &lt;th&gt; LV1 &lt;th&gt;423&lt;tr align=center &gt; &lt;th&gt;LV2 &lt;th&gt;10&lt;tr align=center &gt; &lt;th&gt;LV3 &lt;th&gt;&lt;tr align=center &gt; &lt;th&gt; Lvapp &lt;th&gt;');AnglaisC0520040L.addTo (AnglaisC);</v>
      </c>
    </row>
    <row r="337" spans="1:17" x14ac:dyDescent="0.2">
      <c r="A337" s="7" t="s">
        <v>609</v>
      </c>
      <c r="B337" s="10" t="s">
        <v>302</v>
      </c>
      <c r="C337" s="7" t="s">
        <v>673</v>
      </c>
      <c r="D337" s="7" t="s">
        <v>313</v>
      </c>
      <c r="E337" s="7" t="s">
        <v>23</v>
      </c>
      <c r="F337" s="7" t="s">
        <v>314</v>
      </c>
      <c r="G337" s="7" t="s">
        <v>784</v>
      </c>
      <c r="H337" s="7" t="s">
        <v>1349</v>
      </c>
      <c r="I337" s="7" t="s">
        <v>1350</v>
      </c>
      <c r="J337" s="7" t="s">
        <v>1375</v>
      </c>
      <c r="K337" s="7" t="s">
        <v>1371</v>
      </c>
      <c r="L337" s="7" t="s">
        <v>302</v>
      </c>
      <c r="M337" s="30">
        <v>375</v>
      </c>
      <c r="N337" s="30"/>
      <c r="O337" s="30"/>
      <c r="P337" s="30"/>
      <c r="Q337" t="str">
        <f t="shared" si="5"/>
        <v>var AnglaisC0520049W=L.marker([48.6469942,4.9683225],{icon:icon_college,bounceOnAdd: true, bounceOnAddOptions: {duration: 500, height: 100},bounceOnAddCallback: function() {console.log('done')}}).bindPopup('&lt;p align=center&gt; &lt;font size=2&gt; &lt;b&gt;Anglais&lt;/font&gt;  &lt;br&gt;&lt;br&gt;CLG ANNE FRANK (public)&lt;/b&gt; &lt;br&gt;&lt;i&gt;SAINT-DIZIER&lt;/i&gt; &lt;br&gt; &lt;table border align = center bgcolor = #D8D9CA width=100&gt; &lt;tr align=center &gt; &lt;th&gt; LV1 &lt;th&gt;375&lt;tr align=center &gt; &lt;th&gt;LV2 &lt;th&gt;&lt;tr align=center &gt; &lt;th&gt;LV3 &lt;th&gt;&lt;tr align=center &gt; &lt;th&gt; Lvapp &lt;th&gt;');AnglaisC0520049W.addTo (AnglaisC);</v>
      </c>
    </row>
    <row r="338" spans="1:17" x14ac:dyDescent="0.2">
      <c r="A338" s="7" t="s">
        <v>609</v>
      </c>
      <c r="B338" s="10" t="s">
        <v>302</v>
      </c>
      <c r="C338" s="7" t="s">
        <v>673</v>
      </c>
      <c r="D338" s="7" t="s">
        <v>315</v>
      </c>
      <c r="E338" s="7" t="s">
        <v>23</v>
      </c>
      <c r="F338" s="7" t="s">
        <v>316</v>
      </c>
      <c r="G338" s="7" t="s">
        <v>785</v>
      </c>
      <c r="H338" s="7" t="s">
        <v>1139</v>
      </c>
      <c r="I338" s="7" t="s">
        <v>1140</v>
      </c>
      <c r="J338" s="7" t="s">
        <v>1375</v>
      </c>
      <c r="K338" s="7" t="s">
        <v>1371</v>
      </c>
      <c r="L338" s="7" t="s">
        <v>302</v>
      </c>
      <c r="M338" s="30">
        <v>392</v>
      </c>
      <c r="N338" s="30"/>
      <c r="O338" s="30"/>
      <c r="P338" s="30"/>
      <c r="Q338" t="str">
        <f t="shared" si="5"/>
        <v>var AnglaisC0520050X=L.marker([48.6386835,4.9667119],{icon:icon_college,bounceOnAdd: true, bounceOnAddOptions: {duration: 500, height: 100},bounceOnAddCallback: function() {console.log('done')}}).bindPopup('&lt;p align=center&gt; &lt;font size=2&gt; &lt;b&gt;Anglais&lt;/font&gt;  &lt;br&gt;&lt;br&gt;CLG LUIS ORTIZ (public)&lt;/b&gt; &lt;br&gt;&lt;i&gt;SAINT-DIZIER&lt;/i&gt; &lt;br&gt; &lt;table border align = center bgcolor = #D8D9CA width=100&gt; &lt;tr align=center &gt; &lt;th&gt; LV1 &lt;th&gt;392&lt;tr align=center &gt; &lt;th&gt;LV2 &lt;th&gt;&lt;tr align=center &gt; &lt;th&gt;LV3 &lt;th&gt;&lt;tr align=center &gt; &lt;th&gt; Lvapp &lt;th&gt;');AnglaisC0520050X.addTo (AnglaisC);</v>
      </c>
    </row>
    <row r="339" spans="1:17" x14ac:dyDescent="0.2">
      <c r="A339" s="7" t="s">
        <v>609</v>
      </c>
      <c r="B339" s="10" t="s">
        <v>302</v>
      </c>
      <c r="C339" s="7" t="s">
        <v>673</v>
      </c>
      <c r="D339" s="7" t="s">
        <v>317</v>
      </c>
      <c r="E339" s="7" t="s">
        <v>23</v>
      </c>
      <c r="F339" s="7" t="s">
        <v>318</v>
      </c>
      <c r="G339" s="7" t="s">
        <v>786</v>
      </c>
      <c r="H339" s="7" t="s">
        <v>1141</v>
      </c>
      <c r="I339" s="7" t="s">
        <v>1142</v>
      </c>
      <c r="J339" s="7" t="s">
        <v>1375</v>
      </c>
      <c r="K339" s="7" t="s">
        <v>1371</v>
      </c>
      <c r="L339" s="7" t="s">
        <v>302</v>
      </c>
      <c r="M339" s="30">
        <v>398</v>
      </c>
      <c r="N339" s="30">
        <v>14</v>
      </c>
      <c r="O339" s="30"/>
      <c r="P339" s="30"/>
      <c r="Q339" t="str">
        <f t="shared" si="5"/>
        <v>var AnglaisC0520051Y=L.marker([48.6387354,4.9314835],{icon:icon_college,bounceOnAdd: true, bounceOnAddOptions: {duration: 500, height: 100},bounceOnAddCallback: function() {console.log('done')}}).bindPopup('&lt;p align=center&gt; &lt;font size=2&gt; &lt;b&gt;Anglais&lt;/font&gt;  &lt;br&gt;&lt;br&gt;CLG LA NOUE (public)&lt;/b&gt; &lt;br&gt;&lt;i&gt;SAINT-DIZIER&lt;/i&gt; &lt;br&gt; &lt;table border align = center bgcolor = #D8D9CA width=100&gt; &lt;tr align=center &gt; &lt;th&gt; LV1 &lt;th&gt;398&lt;tr align=center &gt; &lt;th&gt;LV2 &lt;th&gt;14&lt;tr align=center &gt; &lt;th&gt;LV3 &lt;th&gt;&lt;tr align=center &gt; &lt;th&gt; Lvapp &lt;th&gt;');AnglaisC0520051Y.addTo (AnglaisC);</v>
      </c>
    </row>
    <row r="340" spans="1:17" x14ac:dyDescent="0.2">
      <c r="A340" s="7" t="s">
        <v>609</v>
      </c>
      <c r="B340" s="10" t="s">
        <v>578</v>
      </c>
      <c r="C340" s="7" t="s">
        <v>673</v>
      </c>
      <c r="D340" s="7" t="s">
        <v>319</v>
      </c>
      <c r="E340" s="7" t="s">
        <v>23</v>
      </c>
      <c r="F340" s="7" t="s">
        <v>288</v>
      </c>
      <c r="G340" s="7" t="s">
        <v>787</v>
      </c>
      <c r="H340" s="7" t="s">
        <v>1143</v>
      </c>
      <c r="I340" s="7" t="s">
        <v>1144</v>
      </c>
      <c r="J340" s="7" t="s">
        <v>1375</v>
      </c>
      <c r="K340" s="7" t="s">
        <v>1371</v>
      </c>
      <c r="L340" s="7" t="s">
        <v>289</v>
      </c>
      <c r="M340" s="30">
        <v>273</v>
      </c>
      <c r="N340" s="30">
        <v>66</v>
      </c>
      <c r="O340" s="30"/>
      <c r="P340" s="30"/>
      <c r="Q340" t="str">
        <f t="shared" si="5"/>
        <v>var AnglaisC0520052Z=L.marker([47.8621152,5.3339636],{icon:icon_college,bounceOnAdd: true, bounceOnAddOptions: {duration: 500, height: 100},bounceOnAddCallback: function() {console.log('done')}}).bindPopup('&lt;p align=center&gt; &lt;font size=2&gt; &lt;b&gt;Anglais&lt;/font&gt;  &lt;br&gt;&lt;br&gt;CLG DIDEROT (public)&lt;/b&gt; &lt;br&gt;&lt;i&gt;LANGRES&lt;/i&gt; &lt;br&gt; &lt;table border align = center bgcolor = #D8D9CA width=100&gt; &lt;tr align=center &gt; &lt;th&gt; LV1 &lt;th&gt;273&lt;tr align=center &gt; &lt;th&gt;LV2 &lt;th&gt;66&lt;tr align=center &gt; &lt;th&gt;LV3 &lt;th&gt;&lt;tr align=center &gt; &lt;th&gt; Lvapp &lt;th&gt;');AnglaisC0520052Z.addTo (AnglaisC);</v>
      </c>
    </row>
    <row r="341" spans="1:17" x14ac:dyDescent="0.2">
      <c r="A341" s="7" t="s">
        <v>609</v>
      </c>
      <c r="B341" s="10" t="s">
        <v>578</v>
      </c>
      <c r="C341" s="7" t="s">
        <v>673</v>
      </c>
      <c r="D341" s="7" t="s">
        <v>325</v>
      </c>
      <c r="E341" s="7" t="s">
        <v>23</v>
      </c>
      <c r="F341" s="7" t="s">
        <v>326</v>
      </c>
      <c r="G341" s="7" t="s">
        <v>788</v>
      </c>
      <c r="H341" s="7" t="s">
        <v>1145</v>
      </c>
      <c r="I341" s="7" t="s">
        <v>1146</v>
      </c>
      <c r="J341" s="7" t="s">
        <v>1375</v>
      </c>
      <c r="K341" s="7" t="s">
        <v>1371</v>
      </c>
      <c r="L341" s="7" t="s">
        <v>327</v>
      </c>
      <c r="M341" s="30">
        <v>134</v>
      </c>
      <c r="N341" s="30"/>
      <c r="O341" s="30"/>
      <c r="P341" s="30"/>
      <c r="Q341" t="str">
        <f t="shared" si="5"/>
        <v>var AnglaisC0520706K=L.marker([47.959704,5.7453838],{icon:icon_college,bounceOnAdd: true, bounceOnAddOptions: {duration: 500, height: 100},bounceOnAddCallback: function() {console.log('done')}}).bindPopup('&lt;p align=center&gt; &lt;font size=2&gt; &lt;b&gt;Anglais&lt;/font&gt;  &lt;br&gt;&lt;br&gt;CLG MONTMORENCY (public)&lt;/b&gt; &lt;br&gt;&lt;i&gt;BOURBONNE-LES-BAINS&lt;/i&gt; &lt;br&gt; &lt;table border align = center bgcolor = #D8D9CA width=100&gt; &lt;tr align=center &gt; &lt;th&gt; LV1 &lt;th&gt;134&lt;tr align=center &gt; &lt;th&gt;LV2 &lt;th&gt;&lt;tr align=center &gt; &lt;th&gt;LV3 &lt;th&gt;&lt;tr align=center &gt; &lt;th&gt; Lvapp &lt;th&gt;');AnglaisC0520706K.addTo (AnglaisC);</v>
      </c>
    </row>
    <row r="342" spans="1:17" x14ac:dyDescent="0.2">
      <c r="A342" s="7" t="s">
        <v>609</v>
      </c>
      <c r="B342" s="10" t="s">
        <v>302</v>
      </c>
      <c r="C342" s="7" t="s">
        <v>673</v>
      </c>
      <c r="D342" s="7" t="s">
        <v>328</v>
      </c>
      <c r="E342" s="7" t="s">
        <v>23</v>
      </c>
      <c r="F342" s="7" t="s">
        <v>329</v>
      </c>
      <c r="G342" s="7" t="s">
        <v>789</v>
      </c>
      <c r="H342" s="7" t="s">
        <v>1147</v>
      </c>
      <c r="I342" s="7" t="s">
        <v>1148</v>
      </c>
      <c r="J342" s="7" t="s">
        <v>1375</v>
      </c>
      <c r="K342" s="7" t="s">
        <v>1371</v>
      </c>
      <c r="L342" s="7" t="s">
        <v>308</v>
      </c>
      <c r="M342" s="30">
        <v>364</v>
      </c>
      <c r="N342" s="30"/>
      <c r="O342" s="30"/>
      <c r="P342" s="30"/>
      <c r="Q342" t="str">
        <f t="shared" si="5"/>
        <v>var AnglaisC0520708M=L.marker([48.5045749,4.9411903],{icon:icon_college,bounceOnAdd: true, bounceOnAddOptions: {duration: 500, height: 100},bounceOnAddCallback: function() {console.log('done')}}).bindPopup('&lt;p align=center&gt; &lt;font size=2&gt; &lt;b&gt;Anglais&lt;/font&gt;  &lt;br&gt;&lt;br&gt;CLG PAUL CLAUDEL (public)&lt;/b&gt; &lt;br&gt;&lt;i&gt;WASSY&lt;/i&gt; &lt;br&gt; &lt;table border align = center bgcolor = #D8D9CA width=100&gt; &lt;tr align=center &gt; &lt;th&gt; LV1 &lt;th&gt;364&lt;tr align=center &gt; &lt;th&gt;LV2 &lt;th&gt;&lt;tr align=center &gt; &lt;th&gt;LV3 &lt;th&gt;&lt;tr align=center &gt; &lt;th&gt; Lvapp &lt;th&gt;');AnglaisC0520708M.addTo (AnglaisC);</v>
      </c>
    </row>
    <row r="343" spans="1:17" x14ac:dyDescent="0.2">
      <c r="A343" s="7" t="s">
        <v>609</v>
      </c>
      <c r="B343" s="10" t="s">
        <v>578</v>
      </c>
      <c r="C343" s="7" t="s">
        <v>673</v>
      </c>
      <c r="D343" s="7" t="s">
        <v>333</v>
      </c>
      <c r="E343" s="7" t="s">
        <v>23</v>
      </c>
      <c r="F343" s="7" t="s">
        <v>334</v>
      </c>
      <c r="G343" s="7" t="s">
        <v>790</v>
      </c>
      <c r="H343" s="7" t="s">
        <v>1149</v>
      </c>
      <c r="I343" s="7" t="s">
        <v>1150</v>
      </c>
      <c r="J343" s="7" t="s">
        <v>1375</v>
      </c>
      <c r="K343" s="7" t="s">
        <v>1371</v>
      </c>
      <c r="L343" s="7" t="s">
        <v>273</v>
      </c>
      <c r="M343" s="30">
        <v>437</v>
      </c>
      <c r="N343" s="30"/>
      <c r="O343" s="30"/>
      <c r="P343" s="30"/>
      <c r="Q343" t="str">
        <f t="shared" si="5"/>
        <v>var AnglaisC0520733P=L.marker([48.1124791,5.1409211],{icon:icon_college,bounceOnAdd: true, bounceOnAddOptions: {duration: 500, height: 100},bounceOnAddCallback: function() {console.log('done')}}).bindPopup('&lt;p align=center&gt; &lt;font size=2&gt; &lt;b&gt;Anglais&lt;/font&gt;  &lt;br&gt;&lt;br&gt;CLG CAMILLE SAINT-SAENS (public)&lt;/b&gt; &lt;br&gt;&lt;i&gt;CHAUMONT&lt;/i&gt; &lt;br&gt; &lt;table border align = center bgcolor = #D8D9CA width=100&gt; &lt;tr align=center &gt; &lt;th&gt; LV1 &lt;th&gt;437&lt;tr align=center &gt; &lt;th&gt;LV2 &lt;th&gt;&lt;tr align=center &gt; &lt;th&gt;LV3 &lt;th&gt;&lt;tr align=center &gt; &lt;th&gt; Lvapp &lt;th&gt;');AnglaisC0520733P.addTo (AnglaisC);</v>
      </c>
    </row>
    <row r="344" spans="1:17" x14ac:dyDescent="0.2">
      <c r="A344" s="7" t="s">
        <v>609</v>
      </c>
      <c r="B344" s="10" t="s">
        <v>578</v>
      </c>
      <c r="C344" s="7" t="s">
        <v>673</v>
      </c>
      <c r="D344" s="7" t="s">
        <v>335</v>
      </c>
      <c r="E344" s="7" t="s">
        <v>23</v>
      </c>
      <c r="F344" s="7" t="s">
        <v>336</v>
      </c>
      <c r="G344" s="7" t="s">
        <v>791</v>
      </c>
      <c r="H344" s="7" t="s">
        <v>1151</v>
      </c>
      <c r="I344" s="7" t="s">
        <v>1152</v>
      </c>
      <c r="J344" s="7" t="s">
        <v>1375</v>
      </c>
      <c r="K344" s="7" t="s">
        <v>1371</v>
      </c>
      <c r="L344" s="7" t="s">
        <v>273</v>
      </c>
      <c r="M344" s="30">
        <v>387</v>
      </c>
      <c r="N344" s="30"/>
      <c r="O344" s="30"/>
      <c r="P344" s="30"/>
      <c r="Q344" t="str">
        <f t="shared" si="5"/>
        <v>var AnglaisC0520737U=L.marker([48.0904096,5.1349555],{icon:icon_college,bounceOnAdd: true, bounceOnAddOptions: {duration: 500, height: 100},bounceOnAddCallback: function() {console.log('done')}}).bindPopup('&lt;p align=center&gt; &lt;font size=2&gt; &lt;b&gt;Anglais&lt;/font&gt;  &lt;br&gt;&lt;br&gt;CLG LA ROCHOTTE (public)&lt;/b&gt; &lt;br&gt;&lt;i&gt;CHAUMONT&lt;/i&gt; &lt;br&gt; &lt;table border align = center bgcolor = #D8D9CA width=100&gt; &lt;tr align=center &gt; &lt;th&gt; LV1 &lt;th&gt;387&lt;tr align=center &gt; &lt;th&gt;LV2 &lt;th&gt;&lt;tr align=center &gt; &lt;th&gt;LV3 &lt;th&gt;&lt;tr align=center &gt; &lt;th&gt; Lvapp &lt;th&gt;');AnglaisC0520737U.addTo (AnglaisC);</v>
      </c>
    </row>
    <row r="345" spans="1:17" x14ac:dyDescent="0.2">
      <c r="A345" s="7" t="s">
        <v>609</v>
      </c>
      <c r="B345" s="10" t="s">
        <v>578</v>
      </c>
      <c r="C345" s="7" t="s">
        <v>673</v>
      </c>
      <c r="D345" s="7" t="s">
        <v>337</v>
      </c>
      <c r="E345" s="7" t="s">
        <v>23</v>
      </c>
      <c r="F345" s="7" t="s">
        <v>338</v>
      </c>
      <c r="G345" s="7" t="s">
        <v>792</v>
      </c>
      <c r="H345" s="7" t="s">
        <v>1153</v>
      </c>
      <c r="I345" s="7" t="s">
        <v>1154</v>
      </c>
      <c r="J345" s="7" t="s">
        <v>1375</v>
      </c>
      <c r="K345" s="7" t="s">
        <v>1371</v>
      </c>
      <c r="L345" s="7" t="s">
        <v>339</v>
      </c>
      <c r="M345" s="30">
        <v>241</v>
      </c>
      <c r="N345" s="30"/>
      <c r="O345" s="30"/>
      <c r="P345" s="30"/>
      <c r="Q345" t="str">
        <f t="shared" si="5"/>
        <v>var AnglaisC0520794F=L.marker([47.8075784,5.4330251],{icon:icon_college,bounceOnAdd: true, bounceOnAddOptions: {duration: 500, height: 100},bounceOnAddCallback: function() {console.log('done')}}).bindPopup('&lt;p align=center&gt; &lt;font size=2&gt; &lt;b&gt;Anglais&lt;/font&gt;  &lt;br&gt;&lt;br&gt;CLG HENRI VINCENOT (public)&lt;/b&gt; &lt;br&gt;&lt;i&gt;CHALINDREY&lt;/i&gt; &lt;br&gt; &lt;table border align = center bgcolor = #D8D9CA width=100&gt; &lt;tr align=center &gt; &lt;th&gt; LV1 &lt;th&gt;241&lt;tr align=center &gt; &lt;th&gt;LV2 &lt;th&gt;&lt;tr align=center &gt; &lt;th&gt;LV3 &lt;th&gt;&lt;tr align=center &gt; &lt;th&gt; Lvapp &lt;th&gt;');AnglaisC0520794F.addTo (AnglaisC);</v>
      </c>
    </row>
    <row r="346" spans="1:17" x14ac:dyDescent="0.2">
      <c r="A346" s="7" t="s">
        <v>609</v>
      </c>
      <c r="B346" s="10" t="s">
        <v>578</v>
      </c>
      <c r="C346" s="7" t="s">
        <v>673</v>
      </c>
      <c r="D346" s="7" t="s">
        <v>342</v>
      </c>
      <c r="E346" s="7" t="s">
        <v>23</v>
      </c>
      <c r="F346" s="7" t="s">
        <v>596</v>
      </c>
      <c r="G346" s="7" t="s">
        <v>793</v>
      </c>
      <c r="H346" s="7" t="s">
        <v>1155</v>
      </c>
      <c r="I346" s="7" t="s">
        <v>1156</v>
      </c>
      <c r="J346" s="7" t="s">
        <v>1375</v>
      </c>
      <c r="K346" s="7" t="s">
        <v>1371</v>
      </c>
      <c r="L346" s="7" t="s">
        <v>608</v>
      </c>
      <c r="M346" s="30">
        <v>121</v>
      </c>
      <c r="N346" s="30"/>
      <c r="O346" s="30"/>
      <c r="P346" s="30"/>
      <c r="Q346" t="str">
        <f t="shared" si="5"/>
        <v>var AnglaisC0520814C=L.marker([48.2226029,4.8907636],{icon:icon_college,bounceOnAdd: true, bounceOnAddOptions: {duration: 500, height: 100},bounceOnAddCallback: function() {console.log('done')}}).bindPopup('&lt;p align=center&gt; &lt;font size=2&gt; &lt;b&gt;Anglais&lt;/font&gt;  &lt;br&gt;&lt;br&gt;CLG COLOMBEY LES DEUX ÉGLISES (public)&lt;/b&gt; &lt;br&gt;&lt;i&gt;COLOMBEY LES DEUX EGLISES&lt;/i&gt; &lt;br&gt; &lt;table border align = center bgcolor = #D8D9CA width=100&gt; &lt;tr align=center &gt; &lt;th&gt; LV1 &lt;th&gt;121&lt;tr align=center &gt; &lt;th&gt;LV2 &lt;th&gt;&lt;tr align=center &gt; &lt;th&gt;LV3 &lt;th&gt;&lt;tr align=center &gt; &lt;th&gt; Lvapp &lt;th&gt;');AnglaisC0520814C.addTo (AnglaisC);</v>
      </c>
    </row>
    <row r="347" spans="1:17" x14ac:dyDescent="0.2">
      <c r="A347" s="7" t="s">
        <v>609</v>
      </c>
      <c r="B347" s="10" t="s">
        <v>302</v>
      </c>
      <c r="C347" s="7" t="s">
        <v>673</v>
      </c>
      <c r="D347" s="7" t="s">
        <v>343</v>
      </c>
      <c r="E347" s="7" t="s">
        <v>23</v>
      </c>
      <c r="F347" s="7" t="s">
        <v>344</v>
      </c>
      <c r="G347" s="7" t="s">
        <v>794</v>
      </c>
      <c r="H347" s="7" t="s">
        <v>1157</v>
      </c>
      <c r="I347" s="7" t="s">
        <v>1158</v>
      </c>
      <c r="J347" s="7" t="s">
        <v>1375</v>
      </c>
      <c r="K347" s="7" t="s">
        <v>1371</v>
      </c>
      <c r="L347" s="7" t="s">
        <v>286</v>
      </c>
      <c r="M347" s="30">
        <v>283</v>
      </c>
      <c r="N347" s="30">
        <v>26</v>
      </c>
      <c r="O347" s="30"/>
      <c r="P347" s="30"/>
      <c r="Q347" t="str">
        <f t="shared" si="5"/>
        <v>var AnglaisC0520822L=L.marker([48.4417158,5.1530976],{icon:icon_college,bounceOnAdd: true, bounceOnAddOptions: {duration: 500, height: 100},bounceOnAddCallback: function() {console.log('done')}}).bindPopup('&lt;p align=center&gt; &lt;font size=2&gt; &lt;b&gt;Anglais&lt;/font&gt;  &lt;br&gt;&lt;br&gt;CLG CRESSOT (public)&lt;/b&gt; &lt;br&gt;&lt;i&gt;JOINVILLE&lt;/i&gt; &lt;br&gt; &lt;table border align = center bgcolor = #D8D9CA width=100&gt; &lt;tr align=center &gt; &lt;th&gt; LV1 &lt;th&gt;283&lt;tr align=center &gt; &lt;th&gt;LV2 &lt;th&gt;26&lt;tr align=center &gt; &lt;th&gt;LV3 &lt;th&gt;&lt;tr align=center &gt; &lt;th&gt; Lvapp &lt;th&gt;');AnglaisC0520822L.addTo (AnglaisC);</v>
      </c>
    </row>
    <row r="348" spans="1:17" x14ac:dyDescent="0.2">
      <c r="A348" s="7" t="s">
        <v>609</v>
      </c>
      <c r="B348" s="10" t="s">
        <v>302</v>
      </c>
      <c r="C348" s="7" t="s">
        <v>673</v>
      </c>
      <c r="D348" s="7" t="s">
        <v>345</v>
      </c>
      <c r="E348" s="7" t="s">
        <v>23</v>
      </c>
      <c r="F348" s="7" t="s">
        <v>346</v>
      </c>
      <c r="G348" s="7" t="s">
        <v>795</v>
      </c>
      <c r="H348" s="7" t="s">
        <v>1159</v>
      </c>
      <c r="I348" s="7" t="s">
        <v>1160</v>
      </c>
      <c r="J348" s="7" t="s">
        <v>1375</v>
      </c>
      <c r="K348" s="7" t="s">
        <v>1371</v>
      </c>
      <c r="L348" s="7" t="s">
        <v>347</v>
      </c>
      <c r="M348" s="30">
        <v>296</v>
      </c>
      <c r="N348" s="30">
        <v>20</v>
      </c>
      <c r="O348" s="30"/>
      <c r="P348" s="30"/>
      <c r="Q348" t="str">
        <f t="shared" ref="Q348:Q411" si="6">"var Anglais"&amp;J348&amp;D348&amp;"=L.marker(["&amp;H348&amp;","&amp;I348&amp;"],{icon:"&amp;K348&amp;",bounceOnAdd: true, bounceOnAddOptions: {duration: 500, height: 100},bounceOnAddCallback: function() {console.log('done')}}).bindPopup('&lt;p align=center&gt; &lt;font size=2&gt; &lt;b&gt;Anglais&lt;/font&gt;  &lt;br&gt;&lt;br&gt;"&amp;G348&amp;" "&amp;C348&amp;"&lt;/b&gt; &lt;br&gt;&lt;i&gt;"&amp;L348&amp;"&lt;/i&gt; &lt;br&gt; &lt;table border align = center bgcolor = #D8D9CA width=100&gt; &lt;tr align=center &gt; &lt;th&gt; LV1 &lt;th&gt;"&amp;M348&amp;"&lt;tr align=center &gt; &lt;th&gt;LV2 &lt;th&gt;"&amp;N348&amp;"&lt;tr align=center &gt; &lt;th&gt;LV3 &lt;th&gt;"&amp;O348&amp;"&lt;tr align=center &gt; &lt;th&gt; Lvapp &lt;th&gt;"&amp;P348&amp;"');Anglais"&amp;J348&amp;D348&amp;".addTo (Anglais"&amp;J348&amp;");"</f>
        <v>var AnglaisC0520842H=L.marker([48.5248788,5.114921],{icon:icon_college,bounceOnAdd: true, bounceOnAddOptions: {duration: 500, height: 100},bounceOnAddCallback: function() {console.log('done')}}).bindPopup('&lt;p align=center&gt; &lt;font size=2&gt; &lt;b&gt;Anglais&lt;/font&gt;  &lt;br&gt;&lt;br&gt;CLG RENE ROLLIN (public)&lt;/b&gt; &lt;br&gt;&lt;i&gt;CHEVILLON&lt;/i&gt; &lt;br&gt; &lt;table border align = center bgcolor = #D8D9CA width=100&gt; &lt;tr align=center &gt; &lt;th&gt; LV1 &lt;th&gt;296&lt;tr align=center &gt; &lt;th&gt;LV2 &lt;th&gt;20&lt;tr align=center &gt; &lt;th&gt;LV3 &lt;th&gt;&lt;tr align=center &gt; &lt;th&gt; Lvapp &lt;th&gt;');AnglaisC0520842H.addTo (AnglaisC);</v>
      </c>
    </row>
    <row r="349" spans="1:17" x14ac:dyDescent="0.2">
      <c r="A349" s="7" t="s">
        <v>11</v>
      </c>
      <c r="B349" s="10" t="s">
        <v>576</v>
      </c>
      <c r="C349" s="7" t="s">
        <v>674</v>
      </c>
      <c r="D349" s="7" t="s">
        <v>81</v>
      </c>
      <c r="E349" s="7" t="s">
        <v>23</v>
      </c>
      <c r="F349" s="7" t="s">
        <v>83</v>
      </c>
      <c r="G349" s="7" t="s">
        <v>796</v>
      </c>
      <c r="H349" s="7" t="s">
        <v>1161</v>
      </c>
      <c r="I349" s="7" t="s">
        <v>1162</v>
      </c>
      <c r="J349" s="7" t="s">
        <v>1375</v>
      </c>
      <c r="K349" s="7" t="s">
        <v>1371</v>
      </c>
      <c r="L349" s="7" t="s">
        <v>15</v>
      </c>
      <c r="M349" s="30">
        <v>571</v>
      </c>
      <c r="N349" s="30">
        <v>126</v>
      </c>
      <c r="O349" s="30"/>
      <c r="P349" s="30"/>
      <c r="Q349" t="str">
        <f t="shared" si="6"/>
        <v>var AnglaisC0080084Y=L.marker([49.7692393,4.716166],{icon:icon_college,bounceOnAdd: true, bounceOnAddOptions: {duration: 500, height: 100},bounceOnAddCallback: function() {console.log('done')}}).bindPopup('&lt;p align=center&gt; &lt;font size=2&gt; &lt;b&gt;Anglais&lt;/font&gt;  &lt;br&gt;&lt;br&gt;CLG ST JEAN-BAPTISTE DE LA SALLE (privé)&lt;/b&gt; &lt;br&gt;&lt;i&gt;CHARLEVILLE-MEZIERES&lt;/i&gt; &lt;br&gt; &lt;table border align = center bgcolor = #D8D9CA width=100&gt; &lt;tr align=center &gt; &lt;th&gt; LV1 &lt;th&gt;571&lt;tr align=center &gt; &lt;th&gt;LV2 &lt;th&gt;126&lt;tr align=center &gt; &lt;th&gt;LV3 &lt;th&gt;&lt;tr align=center &gt; &lt;th&gt; Lvapp &lt;th&gt;');AnglaisC0080084Y.addTo (AnglaisC);</v>
      </c>
    </row>
    <row r="350" spans="1:17" x14ac:dyDescent="0.2">
      <c r="A350" s="7" t="s">
        <v>11</v>
      </c>
      <c r="B350" s="10" t="s">
        <v>577</v>
      </c>
      <c r="C350" s="7" t="s">
        <v>674</v>
      </c>
      <c r="D350" s="7" t="s">
        <v>84</v>
      </c>
      <c r="E350" s="7" t="s">
        <v>23</v>
      </c>
      <c r="F350" s="7" t="s">
        <v>85</v>
      </c>
      <c r="G350" s="7" t="s">
        <v>797</v>
      </c>
      <c r="H350" s="7" t="s">
        <v>1163</v>
      </c>
      <c r="I350" s="7" t="s">
        <v>1164</v>
      </c>
      <c r="J350" s="7" t="s">
        <v>1375</v>
      </c>
      <c r="K350" s="7" t="s">
        <v>1371</v>
      </c>
      <c r="L350" s="7" t="s">
        <v>48</v>
      </c>
      <c r="M350" s="30">
        <v>196</v>
      </c>
      <c r="N350" s="30"/>
      <c r="O350" s="30"/>
      <c r="P350" s="30"/>
      <c r="Q350" t="str">
        <f t="shared" si="6"/>
        <v>var AnglaisC0080088C=L.marker([49.5039664,4.3639734],{icon:icon_college,bounceOnAdd: true, bounceOnAddOptions: {duration: 500, height: 100},bounceOnAddCallback: function() {console.log('done')}}).bindPopup('&lt;p align=center&gt; &lt;font size=2&gt; &lt;b&gt;Anglais&lt;/font&gt;  &lt;br&gt;&lt;br&gt;CLG STE THERESE (privé)&lt;/b&gt; &lt;br&gt;&lt;i&gt;RETHEL&lt;/i&gt; &lt;br&gt; &lt;table border align = center bgcolor = #D8D9CA width=100&gt; &lt;tr align=center &gt; &lt;th&gt; LV1 &lt;th&gt;196&lt;tr align=center &gt; &lt;th&gt;LV2 &lt;th&gt;&lt;tr align=center &gt; &lt;th&gt;LV3 &lt;th&gt;&lt;tr align=center &gt; &lt;th&gt; Lvapp &lt;th&gt;');AnglaisC0080088C.addTo (AnglaisC);</v>
      </c>
    </row>
    <row r="351" spans="1:17" x14ac:dyDescent="0.2">
      <c r="A351" s="7" t="s">
        <v>11</v>
      </c>
      <c r="B351" s="10" t="s">
        <v>577</v>
      </c>
      <c r="C351" s="7" t="s">
        <v>674</v>
      </c>
      <c r="D351" s="7" t="s">
        <v>86</v>
      </c>
      <c r="E351" s="7" t="s">
        <v>23</v>
      </c>
      <c r="F351" s="7" t="s">
        <v>87</v>
      </c>
      <c r="G351" s="7" t="s">
        <v>798</v>
      </c>
      <c r="H351" s="7" t="s">
        <v>1165</v>
      </c>
      <c r="I351" s="7" t="s">
        <v>1166</v>
      </c>
      <c r="J351" s="7" t="s">
        <v>1375</v>
      </c>
      <c r="K351" s="7" t="s">
        <v>1371</v>
      </c>
      <c r="L351" s="7" t="s">
        <v>69</v>
      </c>
      <c r="M351" s="30">
        <v>187</v>
      </c>
      <c r="N351" s="30"/>
      <c r="O351" s="30"/>
      <c r="P351" s="30"/>
      <c r="Q351" t="str">
        <f t="shared" si="6"/>
        <v>var AnglaisC0080089D=L.marker([49.3974608,4.6979957],{icon:icon_college,bounceOnAdd: true, bounceOnAddOptions: {duration: 500, height: 100},bounceOnAddCallback: function() {console.log('done')}}).bindPopup('&lt;p align=center&gt; &lt;font size=2&gt; &lt;b&gt;Anglais&lt;/font&gt;  &lt;br&gt;&lt;br&gt;CLG ST LOUIS (privé)&lt;/b&gt; &lt;br&gt;&lt;i&gt;VOUZIERS&lt;/i&gt; &lt;br&gt; &lt;table border align = center bgcolor = #D8D9CA width=100&gt; &lt;tr align=center &gt; &lt;th&gt; LV1 &lt;th&gt;187&lt;tr align=center &gt; &lt;th&gt;LV2 &lt;th&gt;&lt;tr align=center &gt; &lt;th&gt;LV3 &lt;th&gt;&lt;tr align=center &gt; &lt;th&gt; Lvapp &lt;th&gt;');AnglaisC0080089D.addTo (AnglaisC);</v>
      </c>
    </row>
    <row r="352" spans="1:17" x14ac:dyDescent="0.2">
      <c r="A352" s="7" t="s">
        <v>11</v>
      </c>
      <c r="B352" s="10" t="s">
        <v>576</v>
      </c>
      <c r="C352" s="7" t="s">
        <v>674</v>
      </c>
      <c r="D352" s="7" t="s">
        <v>122</v>
      </c>
      <c r="E352" s="7" t="s">
        <v>23</v>
      </c>
      <c r="F352" s="7" t="s">
        <v>123</v>
      </c>
      <c r="G352" s="7" t="s">
        <v>799</v>
      </c>
      <c r="H352" s="7" t="s">
        <v>1167</v>
      </c>
      <c r="I352" s="7" t="s">
        <v>1168</v>
      </c>
      <c r="J352" s="7" t="s">
        <v>1375</v>
      </c>
      <c r="K352" s="7" t="s">
        <v>1371</v>
      </c>
      <c r="L352" s="7" t="s">
        <v>15</v>
      </c>
      <c r="M352" s="30">
        <v>306</v>
      </c>
      <c r="N352" s="30"/>
      <c r="O352" s="30"/>
      <c r="P352" s="30"/>
      <c r="Q352" t="str">
        <f t="shared" si="6"/>
        <v>var AnglaisC0080994M=L.marker([49.7607164,4.714945],{icon:icon_college,bounceOnAdd: true, bounceOnAddOptions: {duration: 500, height: 100},bounceOnAddCallback: function() {console.log('done')}}).bindPopup('&lt;p align=center&gt; &lt;font size=2&gt; &lt;b&gt;Anglais&lt;/font&gt;  &lt;br&gt;&lt;br&gt;CLG NOTRE DAME (privé)&lt;/b&gt; &lt;br&gt;&lt;i&gt;CHARLEVILLE-MEZIERES&lt;/i&gt; &lt;br&gt; &lt;table border align = center bgcolor = #D8D9CA width=100&gt; &lt;tr align=center &gt; &lt;th&gt; LV1 &lt;th&gt;306&lt;tr align=center &gt; &lt;th&gt;LV2 &lt;th&gt;&lt;tr align=center &gt; &lt;th&gt;LV3 &lt;th&gt;&lt;tr align=center &gt; &lt;th&gt; Lvapp &lt;th&gt;');AnglaisC0080994M.addTo (AnglaisC);</v>
      </c>
    </row>
    <row r="353" spans="1:17" x14ac:dyDescent="0.2">
      <c r="A353" s="7" t="s">
        <v>11</v>
      </c>
      <c r="B353" s="10" t="s">
        <v>576</v>
      </c>
      <c r="C353" s="7" t="s">
        <v>674</v>
      </c>
      <c r="D353" s="7" t="s">
        <v>124</v>
      </c>
      <c r="E353" s="7" t="s">
        <v>23</v>
      </c>
      <c r="F353" s="7" t="s">
        <v>77</v>
      </c>
      <c r="G353" s="7" t="s">
        <v>800</v>
      </c>
      <c r="H353" s="7" t="s">
        <v>1169</v>
      </c>
      <c r="I353" s="7" t="s">
        <v>1170</v>
      </c>
      <c r="J353" s="7" t="s">
        <v>1375</v>
      </c>
      <c r="K353" s="7" t="s">
        <v>1371</v>
      </c>
      <c r="L353" s="7" t="s">
        <v>57</v>
      </c>
      <c r="M353" s="30">
        <v>528</v>
      </c>
      <c r="N353" s="30">
        <v>26</v>
      </c>
      <c r="O353" s="30"/>
      <c r="P353" s="30"/>
      <c r="Q353" t="str">
        <f t="shared" si="6"/>
        <v>var AnglaisC0080995N=L.marker([49.7000019,4.9304687],{icon:icon_college,bounceOnAdd: true, bounceOnAddOptions: {duration: 500, height: 100},bounceOnAddCallback: function() {console.log('done')}}).bindPopup('&lt;p align=center&gt; &lt;font size=2&gt; &lt;b&gt;Anglais&lt;/font&gt;  &lt;br&gt;&lt;br&gt;CLG MABILLON (privé)&lt;/b&gt; &lt;br&gt;&lt;i&gt;SEDAN&lt;/i&gt; &lt;br&gt; &lt;table border align = center bgcolor = #D8D9CA width=100&gt; &lt;tr align=center &gt; &lt;th&gt; LV1 &lt;th&gt;528&lt;tr align=center &gt; &lt;th&gt;LV2 &lt;th&gt;26&lt;tr align=center &gt; &lt;th&gt;LV3 &lt;th&gt;&lt;tr align=center &gt; &lt;th&gt; Lvapp &lt;th&gt;');AnglaisC0080995N.addTo (AnglaisC);</v>
      </c>
    </row>
    <row r="354" spans="1:17" x14ac:dyDescent="0.2">
      <c r="A354" s="7" t="s">
        <v>149</v>
      </c>
      <c r="B354" s="10" t="s">
        <v>589</v>
      </c>
      <c r="C354" s="7" t="s">
        <v>674</v>
      </c>
      <c r="D354" s="7" t="s">
        <v>204</v>
      </c>
      <c r="E354" s="7" t="s">
        <v>23</v>
      </c>
      <c r="F354" s="7" t="s">
        <v>205</v>
      </c>
      <c r="G354" s="7" t="s">
        <v>801</v>
      </c>
      <c r="H354" s="7" t="s">
        <v>1171</v>
      </c>
      <c r="I354" s="7" t="s">
        <v>1172</v>
      </c>
      <c r="J354" s="7" t="s">
        <v>1375</v>
      </c>
      <c r="K354" s="7" t="s">
        <v>1371</v>
      </c>
      <c r="L354" s="7" t="s">
        <v>206</v>
      </c>
      <c r="M354" s="30">
        <v>101</v>
      </c>
      <c r="N354" s="30"/>
      <c r="O354" s="30"/>
      <c r="P354" s="30"/>
      <c r="Q354" t="str">
        <f t="shared" si="6"/>
        <v>var AnglaisC0100051B=L.marker([48.30117,3.7636321],{icon:icon_college,bounceOnAdd: true, bounceOnAddOptions: {duration: 500, height: 100},bounceOnAddCallback: function() {console.log('done')}}).bindPopup('&lt;p align=center&gt; &lt;font size=2&gt; &lt;b&gt;Anglais&lt;/font&gt;  &lt;br&gt;&lt;br&gt;CLG ST LOUP (privé)&lt;/b&gt; &lt;br&gt;&lt;i&gt;MESNIL-SAINT-LOUP&lt;/i&gt; &lt;br&gt; &lt;table border align = center bgcolor = #D8D9CA width=100&gt; &lt;tr align=center &gt; &lt;th&gt; LV1 &lt;th&gt;101&lt;tr align=center &gt; &lt;th&gt;LV2 &lt;th&gt;&lt;tr align=center &gt; &lt;th&gt;LV3 &lt;th&gt;&lt;tr align=center &gt; &lt;th&gt; Lvapp &lt;th&gt;');AnglaisC0100051B.addTo (AnglaisC);</v>
      </c>
    </row>
    <row r="355" spans="1:17" x14ac:dyDescent="0.2">
      <c r="A355" s="7" t="s">
        <v>149</v>
      </c>
      <c r="B355" s="10" t="s">
        <v>589</v>
      </c>
      <c r="C355" s="7" t="s">
        <v>674</v>
      </c>
      <c r="D355" s="7" t="s">
        <v>207</v>
      </c>
      <c r="E355" s="7" t="s">
        <v>23</v>
      </c>
      <c r="F355" s="7" t="s">
        <v>208</v>
      </c>
      <c r="G355" s="7" t="s">
        <v>802</v>
      </c>
      <c r="H355" s="7" t="s">
        <v>1173</v>
      </c>
      <c r="I355" s="7" t="s">
        <v>1174</v>
      </c>
      <c r="J355" s="7" t="s">
        <v>1375</v>
      </c>
      <c r="K355" s="7" t="s">
        <v>1371</v>
      </c>
      <c r="L355" s="7" t="s">
        <v>177</v>
      </c>
      <c r="M355" s="30">
        <v>316</v>
      </c>
      <c r="N355" s="30"/>
      <c r="O355" s="30"/>
      <c r="P355" s="30"/>
      <c r="Q355" t="str">
        <f t="shared" si="6"/>
        <v>var AnglaisC0100054E=L.marker([48.5205368,3.7290401],{icon:icon_college,bounceOnAdd: true, bounceOnAddOptions: {duration: 500, height: 100},bounceOnAddCallback: function() {console.log('done')}}).bindPopup('&lt;p align=center&gt; &lt;font size=2&gt; &lt;b&gt;Anglais&lt;/font&gt;  &lt;br&gt;&lt;br&gt;CLG ST JOSEPH (privé)&lt;/b&gt; &lt;br&gt;&lt;i&gt;ROMILLY-SUR-SEINE&lt;/i&gt; &lt;br&gt; &lt;table border align = center bgcolor = #D8D9CA width=100&gt; &lt;tr align=center &gt; &lt;th&gt; LV1 &lt;th&gt;316&lt;tr align=center &gt; &lt;th&gt;LV2 &lt;th&gt;&lt;tr align=center &gt; &lt;th&gt;LV3 &lt;th&gt;&lt;tr align=center &gt; &lt;th&gt; Lvapp &lt;th&gt;');AnglaisC0100054E.addTo (AnglaisC);</v>
      </c>
    </row>
    <row r="356" spans="1:17" x14ac:dyDescent="0.2">
      <c r="A356" s="7" t="s">
        <v>149</v>
      </c>
      <c r="B356" s="10" t="s">
        <v>590</v>
      </c>
      <c r="C356" s="7" t="s">
        <v>674</v>
      </c>
      <c r="D356" s="7" t="s">
        <v>209</v>
      </c>
      <c r="E356" s="7" t="s">
        <v>23</v>
      </c>
      <c r="F356" s="7" t="s">
        <v>210</v>
      </c>
      <c r="G356" s="7" t="s">
        <v>803</v>
      </c>
      <c r="H356" s="7" t="s">
        <v>1351</v>
      </c>
      <c r="I356" s="7" t="s">
        <v>1352</v>
      </c>
      <c r="J356" s="7" t="s">
        <v>1375</v>
      </c>
      <c r="K356" s="7" t="s">
        <v>1371</v>
      </c>
      <c r="L356" s="7" t="s">
        <v>211</v>
      </c>
      <c r="M356" s="30">
        <v>220</v>
      </c>
      <c r="N356" s="30"/>
      <c r="O356" s="30"/>
      <c r="P356" s="30"/>
      <c r="Q356" t="str">
        <f t="shared" si="6"/>
        <v>var AnglaisC0100055F=L.marker([48.2949764,4.0589396],{icon:icon_college,bounceOnAdd: true, bounceOnAddOptions: {duration: 500, height: 100},bounceOnAddCallback: function() {console.log('done')}}).bindPopup('&lt;p align=center&gt; &lt;font size=2&gt; &lt;b&gt;Anglais&lt;/font&gt;  &lt;br&gt;&lt;br&gt;CLG LOUIS BRISSON (privé)&lt;/b&gt; &lt;br&gt;&lt;i&gt;SAINTE-SAVINE&lt;/i&gt; &lt;br&gt; &lt;table border align = center bgcolor = #D8D9CA width=100&gt; &lt;tr align=center &gt; &lt;th&gt; LV1 &lt;th&gt;220&lt;tr align=center &gt; &lt;th&gt;LV2 &lt;th&gt;&lt;tr align=center &gt; &lt;th&gt;LV3 &lt;th&gt;&lt;tr align=center &gt; &lt;th&gt; Lvapp &lt;th&gt;');AnglaisC0100055F.addTo (AnglaisC);</v>
      </c>
    </row>
    <row r="357" spans="1:17" x14ac:dyDescent="0.2">
      <c r="A357" s="7" t="s">
        <v>149</v>
      </c>
      <c r="B357" s="10" t="s">
        <v>590</v>
      </c>
      <c r="C357" s="7" t="s">
        <v>674</v>
      </c>
      <c r="D357" s="7" t="s">
        <v>212</v>
      </c>
      <c r="E357" s="7" t="s">
        <v>23</v>
      </c>
      <c r="F357" s="7" t="s">
        <v>213</v>
      </c>
      <c r="G357" s="7" t="s">
        <v>804</v>
      </c>
      <c r="H357" s="7" t="s">
        <v>1175</v>
      </c>
      <c r="I357" s="7" t="s">
        <v>1176</v>
      </c>
      <c r="J357" s="7" t="s">
        <v>1375</v>
      </c>
      <c r="K357" s="7" t="s">
        <v>1371</v>
      </c>
      <c r="L357" s="7" t="s">
        <v>185</v>
      </c>
      <c r="M357" s="30">
        <v>228</v>
      </c>
      <c r="N357" s="30"/>
      <c r="O357" s="30"/>
      <c r="P357" s="30"/>
      <c r="Q357" t="str">
        <f t="shared" si="6"/>
        <v>var AnglaisC0100056G=L.marker([48.2913126,4.0772619],{icon:icon_college,bounceOnAdd: true, bounceOnAddOptions: {duration: 500, height: 100},bounceOnAddCallback: function() {console.log('done')}}).bindPopup('&lt;p align=center&gt; &lt;font size=2&gt; &lt;b&gt;Anglais&lt;/font&gt;  &lt;br&gt;&lt;br&gt;CLG MARGUERITE BOURGEOYS (privé)&lt;/b&gt; &lt;br&gt;&lt;i&gt;TROYES&lt;/i&gt; &lt;br&gt; &lt;table border align = center bgcolor = #D8D9CA width=100&gt; &lt;tr align=center &gt; &lt;th&gt; LV1 &lt;th&gt;228&lt;tr align=center &gt; &lt;th&gt;LV2 &lt;th&gt;&lt;tr align=center &gt; &lt;th&gt;LV3 &lt;th&gt;&lt;tr align=center &gt; &lt;th&gt; Lvapp &lt;th&gt;');AnglaisC0100056G.addTo (AnglaisC);</v>
      </c>
    </row>
    <row r="358" spans="1:17" x14ac:dyDescent="0.2">
      <c r="A358" s="7" t="s">
        <v>149</v>
      </c>
      <c r="B358" s="10" t="s">
        <v>590</v>
      </c>
      <c r="C358" s="7" t="s">
        <v>674</v>
      </c>
      <c r="D358" s="7" t="s">
        <v>214</v>
      </c>
      <c r="E358" s="7" t="s">
        <v>23</v>
      </c>
      <c r="F358" s="7" t="s">
        <v>215</v>
      </c>
      <c r="G358" s="7" t="s">
        <v>1382</v>
      </c>
      <c r="H358" s="7" t="s">
        <v>1177</v>
      </c>
      <c r="I358" s="7" t="s">
        <v>1178</v>
      </c>
      <c r="J358" s="7" t="s">
        <v>1375</v>
      </c>
      <c r="K358" s="7" t="s">
        <v>1371</v>
      </c>
      <c r="L358" s="7" t="s">
        <v>185</v>
      </c>
      <c r="M358" s="30">
        <v>366</v>
      </c>
      <c r="N358" s="30"/>
      <c r="O358" s="30"/>
      <c r="P358" s="30"/>
      <c r="Q358" t="str">
        <f t="shared" si="6"/>
        <v>var AnglaisC0100057H=L.marker([48.2981521,4.083469],{icon:icon_college,bounceOnAdd: true, bounceOnAddOptions: {duration: 500, height: 100},bounceOnAddCallback: function() {console.log('done')}}).bindPopup('&lt;p align=center&gt; &lt;font size=2&gt; &lt;b&gt;Anglais&lt;/font&gt;  &lt;br&gt;&lt;br&gt;CLG ST PIERRE EN L\'ISLE (privé)&lt;/b&gt; &lt;br&gt;&lt;i&gt;TROYES&lt;/i&gt; &lt;br&gt; &lt;table border align = center bgcolor = #D8D9CA width=100&gt; &lt;tr align=center &gt; &lt;th&gt; LV1 &lt;th&gt;366&lt;tr align=center &gt; &lt;th&gt;LV2 &lt;th&gt;&lt;tr align=center &gt; &lt;th&gt;LV3 &lt;th&gt;&lt;tr align=center &gt; &lt;th&gt; Lvapp &lt;th&gt;');AnglaisC0100057H.addTo (AnglaisC);</v>
      </c>
    </row>
    <row r="359" spans="1:17" x14ac:dyDescent="0.2">
      <c r="A359" s="7" t="s">
        <v>149</v>
      </c>
      <c r="B359" s="10" t="s">
        <v>590</v>
      </c>
      <c r="C359" s="7" t="s">
        <v>674</v>
      </c>
      <c r="D359" s="7" t="s">
        <v>216</v>
      </c>
      <c r="E359" s="7" t="s">
        <v>23</v>
      </c>
      <c r="F359" s="7" t="s">
        <v>217</v>
      </c>
      <c r="G359" s="7" t="s">
        <v>805</v>
      </c>
      <c r="H359" s="7" t="s">
        <v>1179</v>
      </c>
      <c r="I359" s="7" t="s">
        <v>1180</v>
      </c>
      <c r="J359" s="7" t="s">
        <v>1375</v>
      </c>
      <c r="K359" s="7" t="s">
        <v>1371</v>
      </c>
      <c r="L359" s="7" t="s">
        <v>185</v>
      </c>
      <c r="M359" s="30">
        <v>213</v>
      </c>
      <c r="N359" s="30"/>
      <c r="O359" s="30"/>
      <c r="P359" s="30"/>
      <c r="Q359" t="str">
        <f t="shared" si="6"/>
        <v>var AnglaisC0100058J=L.marker([48.2921276,4.0678559],{icon:icon_college,bounceOnAdd: true, bounceOnAddOptions: {duration: 500, height: 100},bounceOnAddCallback: function() {console.log('done')}}).bindPopup('&lt;p align=center&gt; &lt;font size=2&gt; &lt;b&gt;Anglais&lt;/font&gt;  &lt;br&gt;&lt;br&gt;CLG ST DOMINIQUE SAVIO (privé)&lt;/b&gt; &lt;br&gt;&lt;i&gt;TROYES&lt;/i&gt; &lt;br&gt; &lt;table border align = center bgcolor = #D8D9CA width=100&gt; &lt;tr align=center &gt; &lt;th&gt; LV1 &lt;th&gt;213&lt;tr align=center &gt; &lt;th&gt;LV2 &lt;th&gt;&lt;tr align=center &gt; &lt;th&gt;LV3 &lt;th&gt;&lt;tr align=center &gt; &lt;th&gt; Lvapp &lt;th&gt;');AnglaisC0100058J.addTo (AnglaisC);</v>
      </c>
    </row>
    <row r="360" spans="1:17" x14ac:dyDescent="0.2">
      <c r="A360" s="7" t="s">
        <v>149</v>
      </c>
      <c r="B360" s="10" t="s">
        <v>590</v>
      </c>
      <c r="C360" s="7" t="s">
        <v>674</v>
      </c>
      <c r="D360" s="7" t="s">
        <v>232</v>
      </c>
      <c r="E360" s="7" t="s">
        <v>23</v>
      </c>
      <c r="F360" s="7" t="s">
        <v>233</v>
      </c>
      <c r="G360" s="7" t="s">
        <v>806</v>
      </c>
      <c r="H360" s="7" t="s">
        <v>1353</v>
      </c>
      <c r="I360" s="7" t="s">
        <v>1354</v>
      </c>
      <c r="J360" s="7" t="s">
        <v>1375</v>
      </c>
      <c r="K360" s="7" t="s">
        <v>1371</v>
      </c>
      <c r="L360" s="7" t="s">
        <v>155</v>
      </c>
      <c r="M360" s="30">
        <v>101</v>
      </c>
      <c r="N360" s="30"/>
      <c r="O360" s="30"/>
      <c r="P360" s="30"/>
      <c r="Q360" t="str">
        <f t="shared" si="6"/>
        <v>var AnglaisC0100745F=L.marker([48.1100472,4.3764915],{icon:icon_college,bounceOnAdd: true, bounceOnAddOptions: {duration: 500, height: 100},bounceOnAddCallback: function() {console.log('done')}}).bindPopup('&lt;p align=center&gt; &lt;font size=2&gt; &lt;b&gt;Anglais&lt;/font&gt;  &lt;br&gt;&lt;br&gt;CLG HENRI BRETON (privé)&lt;/b&gt; &lt;br&gt;&lt;i&gt;BAR-SUR-SEINE&lt;/i&gt; &lt;br&gt; &lt;table border align = center bgcolor = #D8D9CA width=100&gt; &lt;tr align=center &gt; &lt;th&gt; LV1 &lt;th&gt;101&lt;tr align=center &gt; &lt;th&gt;LV2 &lt;th&gt;&lt;tr align=center &gt; &lt;th&gt;LV3 &lt;th&gt;&lt;tr align=center &gt; &lt;th&gt; Lvapp &lt;th&gt;');AnglaisC0100745F.addTo (AnglaisC);</v>
      </c>
    </row>
    <row r="361" spans="1:17" x14ac:dyDescent="0.2">
      <c r="A361" s="7" t="s">
        <v>149</v>
      </c>
      <c r="B361" s="10" t="s">
        <v>590</v>
      </c>
      <c r="C361" s="7" t="s">
        <v>674</v>
      </c>
      <c r="D361" s="7" t="s">
        <v>255</v>
      </c>
      <c r="E361" s="7" t="s">
        <v>23</v>
      </c>
      <c r="F361" s="7" t="s">
        <v>201</v>
      </c>
      <c r="G361" s="7" t="s">
        <v>807</v>
      </c>
      <c r="H361" s="7" t="s">
        <v>1181</v>
      </c>
      <c r="I361" s="7" t="s">
        <v>1182</v>
      </c>
      <c r="J361" s="7" t="s">
        <v>1375</v>
      </c>
      <c r="K361" s="7" t="s">
        <v>1371</v>
      </c>
      <c r="L361" s="7" t="s">
        <v>185</v>
      </c>
      <c r="M361" s="30">
        <v>385</v>
      </c>
      <c r="N361" s="30">
        <v>22</v>
      </c>
      <c r="O361" s="30"/>
      <c r="P361" s="30"/>
      <c r="Q361" t="str">
        <f t="shared" si="6"/>
        <v>var AnglaisC0100961R=L.marker([48.295504,4.0742785],{icon:icon_college,bounceOnAdd: true, bounceOnAddOptions: {duration: 500, height: 100},bounceOnAddCallback: function() {console.log('done')}}).bindPopup('&lt;p align=center&gt; &lt;font size=2&gt; &lt;b&gt;Anglais&lt;/font&gt;  &lt;br&gt;&lt;br&gt;CLG ST FRANCOIS DE SALES (privé)&lt;/b&gt; &lt;br&gt;&lt;i&gt;TROYES&lt;/i&gt; &lt;br&gt; &lt;table border align = center bgcolor = #D8D9CA width=100&gt; &lt;tr align=center &gt; &lt;th&gt; LV1 &lt;th&gt;385&lt;tr align=center &gt; &lt;th&gt;LV2 &lt;th&gt;22&lt;tr align=center &gt; &lt;th&gt;LV3 &lt;th&gt;&lt;tr align=center &gt; &lt;th&gt; Lvapp &lt;th&gt;');AnglaisC0100961R.addTo (AnglaisC);</v>
      </c>
    </row>
    <row r="362" spans="1:17" x14ac:dyDescent="0.2">
      <c r="A362" s="7" t="s">
        <v>149</v>
      </c>
      <c r="B362" s="10" t="s">
        <v>590</v>
      </c>
      <c r="C362" s="7" t="s">
        <v>674</v>
      </c>
      <c r="D362" s="7" t="s">
        <v>256</v>
      </c>
      <c r="E362" s="7" t="s">
        <v>23</v>
      </c>
      <c r="F362" s="7" t="s">
        <v>203</v>
      </c>
      <c r="G362" s="7" t="s">
        <v>808</v>
      </c>
      <c r="H362" s="7" t="s">
        <v>1183</v>
      </c>
      <c r="I362" s="7" t="s">
        <v>1184</v>
      </c>
      <c r="J362" s="7" t="s">
        <v>1375</v>
      </c>
      <c r="K362" s="7" t="s">
        <v>1371</v>
      </c>
      <c r="L362" s="7" t="s">
        <v>185</v>
      </c>
      <c r="M362" s="30">
        <v>434</v>
      </c>
      <c r="N362" s="30">
        <v>28</v>
      </c>
      <c r="O362" s="30"/>
      <c r="P362" s="30"/>
      <c r="Q362" t="str">
        <f t="shared" si="6"/>
        <v>var AnglaisC0100962S=L.marker([48.2966173,4.0705846],{icon:icon_college,bounceOnAdd: true, bounceOnAddOptions: {duration: 500, height: 100},bounceOnAddCallback: function() {console.log('done')}}).bindPopup('&lt;p align=center&gt; &lt;font size=2&gt; &lt;b&gt;Anglais&lt;/font&gt;  &lt;br&gt;&lt;br&gt;CLG ST BERNARD (privé)&lt;/b&gt; &lt;br&gt;&lt;i&gt;TROYES&lt;/i&gt; &lt;br&gt; &lt;table border align = center bgcolor = #D8D9CA width=100&gt; &lt;tr align=center &gt; &lt;th&gt; LV1 &lt;th&gt;434&lt;tr align=center &gt; &lt;th&gt;LV2 &lt;th&gt;28&lt;tr align=center &gt; &lt;th&gt;LV3 &lt;th&gt;&lt;tr align=center &gt; &lt;th&gt; Lvapp &lt;th&gt;');AnglaisC0100962S.addTo (AnglaisC);</v>
      </c>
    </row>
    <row r="363" spans="1:17" x14ac:dyDescent="0.2">
      <c r="A363" s="7" t="s">
        <v>356</v>
      </c>
      <c r="B363" s="10" t="s">
        <v>592</v>
      </c>
      <c r="C363" s="7" t="s">
        <v>674</v>
      </c>
      <c r="D363" s="7" t="s">
        <v>444</v>
      </c>
      <c r="E363" s="7" t="s">
        <v>23</v>
      </c>
      <c r="F363" s="7" t="s">
        <v>445</v>
      </c>
      <c r="G363" s="7" t="s">
        <v>809</v>
      </c>
      <c r="H363" s="7" t="s">
        <v>1185</v>
      </c>
      <c r="I363" s="7" t="s">
        <v>1186</v>
      </c>
      <c r="J363" s="7" t="s">
        <v>1375</v>
      </c>
      <c r="K363" s="7" t="s">
        <v>1371</v>
      </c>
      <c r="L363" s="7" t="s">
        <v>365</v>
      </c>
      <c r="M363" s="30">
        <v>770</v>
      </c>
      <c r="N363" s="30">
        <v>46</v>
      </c>
      <c r="O363" s="30"/>
      <c r="P363" s="30"/>
      <c r="Q363" t="str">
        <f t="shared" si="6"/>
        <v>var AnglaisC0511129A=L.marker([48.9580438,4.3690074],{icon:icon_college,bounceOnAdd: true, bounceOnAddOptions: {duration: 500, height: 100},bounceOnAddCallback: function() {console.log('done')}}).bindPopup('&lt;p align=center&gt; &lt;font size=2&gt; &lt;b&gt;Anglais&lt;/font&gt;  &lt;br&gt;&lt;br&gt;CLG NOTRE-DAME PERRIER (privé)&lt;/b&gt; &lt;br&gt;&lt;i&gt;CHALONS-EN-CHAMPAGNE&lt;/i&gt; &lt;br&gt; &lt;table border align = center bgcolor = #D8D9CA width=100&gt; &lt;tr align=center &gt; &lt;th&gt; LV1 &lt;th&gt;770&lt;tr align=center &gt; &lt;th&gt;LV2 &lt;th&gt;46&lt;tr align=center &gt; &lt;th&gt;LV3 &lt;th&gt;&lt;tr align=center &gt; &lt;th&gt; Lvapp &lt;th&gt;');AnglaisC0511129A.addTo (AnglaisC);</v>
      </c>
    </row>
    <row r="364" spans="1:17" x14ac:dyDescent="0.2">
      <c r="A364" s="7" t="s">
        <v>356</v>
      </c>
      <c r="B364" s="10" t="s">
        <v>372</v>
      </c>
      <c r="C364" s="7" t="s">
        <v>674</v>
      </c>
      <c r="D364" s="7" t="s">
        <v>448</v>
      </c>
      <c r="E364" s="7" t="s">
        <v>23</v>
      </c>
      <c r="F364" s="7" t="s">
        <v>594</v>
      </c>
      <c r="G364" s="7" t="s">
        <v>810</v>
      </c>
      <c r="H364" s="7" t="s">
        <v>1187</v>
      </c>
      <c r="I364" s="7" t="s">
        <v>1188</v>
      </c>
      <c r="J364" s="7" t="s">
        <v>1375</v>
      </c>
      <c r="K364" s="7" t="s">
        <v>1371</v>
      </c>
      <c r="L364" s="7" t="s">
        <v>449</v>
      </c>
      <c r="M364" s="30">
        <v>62</v>
      </c>
      <c r="N364" s="30"/>
      <c r="O364" s="30"/>
      <c r="P364" s="30"/>
      <c r="Q364" t="str">
        <f t="shared" si="6"/>
        <v>var AnglaisC0511133E=L.marker([49.0992631,3.7572182],{icon:icon_college,bounceOnAdd: true, bounceOnAddOptions: {duration: 500, height: 100},bounceOnAddCallback: function() {console.log('done')}}).bindPopup('&lt;p align=center&gt; &lt;font size=2&gt; &lt;b&gt;Anglais&lt;/font&gt;  &lt;br&gt;&lt;br&gt;CLG DON BOSCO (privé)&lt;/b&gt; &lt;br&gt;&lt;i&gt;CHATILLON-SUR-MARNE&lt;/i&gt; &lt;br&gt; &lt;table border align = center bgcolor = #D8D9CA width=100&gt; &lt;tr align=center &gt; &lt;th&gt; LV1 &lt;th&gt;62&lt;tr align=center &gt; &lt;th&gt;LV2 &lt;th&gt;&lt;tr align=center &gt; &lt;th&gt;LV3 &lt;th&gt;&lt;tr align=center &gt; &lt;th&gt; Lvapp &lt;th&gt;');AnglaisC0511133E.addTo (AnglaisC);</v>
      </c>
    </row>
    <row r="365" spans="1:17" x14ac:dyDescent="0.2">
      <c r="A365" s="7" t="s">
        <v>356</v>
      </c>
      <c r="B365" s="10" t="s">
        <v>394</v>
      </c>
      <c r="C365" s="7" t="s">
        <v>674</v>
      </c>
      <c r="D365" s="7" t="s">
        <v>452</v>
      </c>
      <c r="E365" s="7" t="s">
        <v>23</v>
      </c>
      <c r="F365" s="7" t="s">
        <v>453</v>
      </c>
      <c r="G365" s="7" t="s">
        <v>811</v>
      </c>
      <c r="H365" s="7" t="s">
        <v>1189</v>
      </c>
      <c r="I365" s="7" t="s">
        <v>1190</v>
      </c>
      <c r="J365" s="7" t="s">
        <v>1375</v>
      </c>
      <c r="K365" s="7" t="s">
        <v>1371</v>
      </c>
      <c r="L365" s="7" t="s">
        <v>394</v>
      </c>
      <c r="M365" s="30">
        <v>709</v>
      </c>
      <c r="N365" s="30">
        <v>113</v>
      </c>
      <c r="O365" s="30"/>
      <c r="P365" s="30"/>
      <c r="Q365" t="str">
        <f t="shared" si="6"/>
        <v>var AnglaisC0511138K=L.marker([49.2520393,4.0378497],{icon:icon_college,bounceOnAdd: true, bounceOnAddOptions: {duration: 500, height: 100},bounceOnAddCallback: function() {console.log('done')}}).bindPopup('&lt;p align=center&gt; &lt;font size=2&gt; &lt;b&gt;Anglais&lt;/font&gt;  &lt;br&gt;&lt;br&gt;CLG NOTRE-DAME (privé)&lt;/b&gt; &lt;br&gt;&lt;i&gt;REIMS&lt;/i&gt; &lt;br&gt; &lt;table border align = center bgcolor = #D8D9CA width=100&gt; &lt;tr align=center &gt; &lt;th&gt; LV1 &lt;th&gt;709&lt;tr align=center &gt; &lt;th&gt;LV2 &lt;th&gt;113&lt;tr align=center &gt; &lt;th&gt;LV3 &lt;th&gt;&lt;tr align=center &gt; &lt;th&gt; Lvapp &lt;th&gt;');AnglaisC0511138K.addTo (AnglaisC);</v>
      </c>
    </row>
    <row r="366" spans="1:17" x14ac:dyDescent="0.2">
      <c r="A366" s="7" t="s">
        <v>356</v>
      </c>
      <c r="B366" s="10" t="s">
        <v>394</v>
      </c>
      <c r="C366" s="7" t="s">
        <v>674</v>
      </c>
      <c r="D366" s="7" t="s">
        <v>454</v>
      </c>
      <c r="E366" s="7" t="s">
        <v>23</v>
      </c>
      <c r="F366" s="7" t="s">
        <v>455</v>
      </c>
      <c r="G366" s="7" t="s">
        <v>1383</v>
      </c>
      <c r="H366" s="7" t="s">
        <v>1191</v>
      </c>
      <c r="I366" s="7" t="s">
        <v>1192</v>
      </c>
      <c r="J366" s="7" t="s">
        <v>1375</v>
      </c>
      <c r="K366" s="7" t="s">
        <v>1371</v>
      </c>
      <c r="L366" s="7" t="s">
        <v>394</v>
      </c>
      <c r="M366" s="30">
        <v>527</v>
      </c>
      <c r="N366" s="30"/>
      <c r="O366" s="30"/>
      <c r="P366" s="30"/>
      <c r="Q366" t="str">
        <f t="shared" si="6"/>
        <v>var AnglaisC0511139L=L.marker([49.2670457,4.0259227],{icon:icon_college,bounceOnAdd: true, bounceOnAddOptions: {duration: 500, height: 100},bounceOnAddCallback: function() {console.log('done')}}).bindPopup('&lt;p align=center&gt; &lt;font size=2&gt; &lt;b&gt;Anglais&lt;/font&gt;  &lt;br&gt;&lt;br&gt;CLG JEANNE D\'ARC - LA SALLE (privé)&lt;/b&gt; &lt;br&gt;&lt;i&gt;REIMS&lt;/i&gt; &lt;br&gt; &lt;table border align = center bgcolor = #D8D9CA width=100&gt; &lt;tr align=center &gt; &lt;th&gt; LV1 &lt;th&gt;527&lt;tr align=center &gt; &lt;th&gt;LV2 &lt;th&gt;&lt;tr align=center &gt; &lt;th&gt;LV3 &lt;th&gt;&lt;tr align=center &gt; &lt;th&gt; Lvapp &lt;th&gt;');AnglaisC0511139L.addTo (AnglaisC);</v>
      </c>
    </row>
    <row r="367" spans="1:17" x14ac:dyDescent="0.2">
      <c r="A367" s="7" t="s">
        <v>356</v>
      </c>
      <c r="B367" s="10" t="s">
        <v>592</v>
      </c>
      <c r="C367" s="7" t="s">
        <v>674</v>
      </c>
      <c r="D367" s="7" t="s">
        <v>458</v>
      </c>
      <c r="E367" s="7" t="s">
        <v>23</v>
      </c>
      <c r="F367" s="7" t="s">
        <v>459</v>
      </c>
      <c r="G367" s="7" t="s">
        <v>812</v>
      </c>
      <c r="H367" s="7" t="s">
        <v>1193</v>
      </c>
      <c r="I367" s="7" t="s">
        <v>1194</v>
      </c>
      <c r="J367" s="7" t="s">
        <v>1375</v>
      </c>
      <c r="K367" s="7" t="s">
        <v>1371</v>
      </c>
      <c r="L367" s="7" t="s">
        <v>432</v>
      </c>
      <c r="M367" s="30">
        <v>309</v>
      </c>
      <c r="N367" s="30">
        <v>26</v>
      </c>
      <c r="O367" s="30"/>
      <c r="P367" s="30"/>
      <c r="Q367" t="str">
        <f t="shared" si="6"/>
        <v>var AnglaisC0511144S=L.marker([48.7265846,4.5869345],{icon:icon_college,bounceOnAdd: true, bounceOnAddOptions: {duration: 500, height: 100},bounceOnAddCallback: function() {console.log('done')}}).bindPopup('&lt;p align=center&gt; &lt;font size=2&gt; &lt;b&gt;Anglais&lt;/font&gt;  &lt;br&gt;&lt;br&gt;CLG ST JEAN BAPTISTE DE LA SALLE (privé)&lt;/b&gt; &lt;br&gt;&lt;i&gt;VITRY-LE-FRANCOIS&lt;/i&gt; &lt;br&gt; &lt;table border align = center bgcolor = #D8D9CA width=100&gt; &lt;tr align=center &gt; &lt;th&gt; LV1 &lt;th&gt;309&lt;tr align=center &gt; &lt;th&gt;LV2 &lt;th&gt;26&lt;tr align=center &gt; &lt;th&gt;LV3 &lt;th&gt;&lt;tr align=center &gt; &lt;th&gt; Lvapp &lt;th&gt;');AnglaisC0511144S.addTo (AnglaisC);</v>
      </c>
    </row>
    <row r="368" spans="1:17" x14ac:dyDescent="0.2">
      <c r="A368" s="7" t="s">
        <v>356</v>
      </c>
      <c r="B368" s="10" t="s">
        <v>372</v>
      </c>
      <c r="C368" s="7" t="s">
        <v>674</v>
      </c>
      <c r="D368" s="7" t="s">
        <v>469</v>
      </c>
      <c r="E368" s="7" t="s">
        <v>23</v>
      </c>
      <c r="F368" s="7" t="s">
        <v>451</v>
      </c>
      <c r="G368" s="7" t="s">
        <v>813</v>
      </c>
      <c r="H368" s="7" t="s">
        <v>1195</v>
      </c>
      <c r="I368" s="7" t="s">
        <v>1196</v>
      </c>
      <c r="J368" s="7" t="s">
        <v>1375</v>
      </c>
      <c r="K368" s="7" t="s">
        <v>1371</v>
      </c>
      <c r="L368" s="7" t="s">
        <v>372</v>
      </c>
      <c r="M368" s="30">
        <v>530</v>
      </c>
      <c r="N368" s="30"/>
      <c r="O368" s="30"/>
      <c r="P368" s="30"/>
      <c r="Q368" t="str">
        <f t="shared" si="6"/>
        <v>var AnglaisC0511173Y=L.marker([49.0415102,3.9574248],{icon:icon_college,bounceOnAdd: true, bounceOnAddOptions: {duration: 500, height: 100},bounceOnAddCallback: function() {console.log('done')}}).bindPopup('&lt;p align=center&gt; &lt;font size=2&gt; &lt;b&gt;Anglais&lt;/font&gt;  &lt;br&gt;&lt;br&gt;CLG NOTRE-DAME ST VICTOR (privé)&lt;/b&gt; &lt;br&gt;&lt;i&gt;EPERNAY&lt;/i&gt; &lt;br&gt; &lt;table border align = center bgcolor = #D8D9CA width=100&gt; &lt;tr align=center &gt; &lt;th&gt; LV1 &lt;th&gt;530&lt;tr align=center &gt; &lt;th&gt;LV2 &lt;th&gt;&lt;tr align=center &gt; &lt;th&gt;LV3 &lt;th&gt;&lt;tr align=center &gt; &lt;th&gt; Lvapp &lt;th&gt;');AnglaisC0511173Y.addTo (AnglaisC);</v>
      </c>
    </row>
    <row r="369" spans="1:17" x14ac:dyDescent="0.2">
      <c r="A369" s="7" t="s">
        <v>356</v>
      </c>
      <c r="B369" s="10" t="s">
        <v>394</v>
      </c>
      <c r="C369" s="7" t="s">
        <v>674</v>
      </c>
      <c r="D369" s="7" t="s">
        <v>470</v>
      </c>
      <c r="E369" s="7" t="s">
        <v>23</v>
      </c>
      <c r="F369" s="7" t="s">
        <v>471</v>
      </c>
      <c r="G369" s="7" t="s">
        <v>814</v>
      </c>
      <c r="H369" s="7" t="s">
        <v>1197</v>
      </c>
      <c r="I369" s="7" t="s">
        <v>1198</v>
      </c>
      <c r="J369" s="7" t="s">
        <v>1375</v>
      </c>
      <c r="K369" s="7" t="s">
        <v>1371</v>
      </c>
      <c r="L369" s="7" t="s">
        <v>472</v>
      </c>
      <c r="M369" s="30">
        <v>307</v>
      </c>
      <c r="N369" s="30"/>
      <c r="O369" s="30"/>
      <c r="P369" s="30"/>
      <c r="Q369" t="str">
        <f t="shared" si="6"/>
        <v>var AnglaisC0511176B=L.marker([49.3071094,3.6774848],{icon:icon_college,bounceOnAdd: true, bounceOnAddOptions: {duration: 500, height: 100},bounceOnAddCallback: function() {console.log('done')}}).bindPopup('&lt;p align=center&gt; &lt;font size=2&gt; &lt;b&gt;Anglais&lt;/font&gt;  &lt;br&gt;&lt;br&gt;CLG STE MACRE (privé)&lt;/b&gt; &lt;br&gt;&lt;i&gt;FISMES&lt;/i&gt; &lt;br&gt; &lt;table border align = center bgcolor = #D8D9CA width=100&gt; &lt;tr align=center &gt; &lt;th&gt; LV1 &lt;th&gt;307&lt;tr align=center &gt; &lt;th&gt;LV2 &lt;th&gt;&lt;tr align=center &gt; &lt;th&gt;LV3 &lt;th&gt;&lt;tr align=center &gt; &lt;th&gt; Lvapp &lt;th&gt;');AnglaisC0511176B.addTo (AnglaisC);</v>
      </c>
    </row>
    <row r="370" spans="1:17" x14ac:dyDescent="0.2">
      <c r="A370" s="7" t="s">
        <v>356</v>
      </c>
      <c r="B370" s="10" t="s">
        <v>372</v>
      </c>
      <c r="C370" s="7" t="s">
        <v>674</v>
      </c>
      <c r="D370" s="7" t="s">
        <v>473</v>
      </c>
      <c r="E370" s="7" t="s">
        <v>23</v>
      </c>
      <c r="F370" s="7" t="s">
        <v>474</v>
      </c>
      <c r="G370" s="7" t="s">
        <v>1384</v>
      </c>
      <c r="H370" s="7" t="s">
        <v>1199</v>
      </c>
      <c r="I370" s="7" t="s">
        <v>1200</v>
      </c>
      <c r="J370" s="7" t="s">
        <v>1375</v>
      </c>
      <c r="K370" s="7" t="s">
        <v>1371</v>
      </c>
      <c r="L370" s="7" t="s">
        <v>380</v>
      </c>
      <c r="M370" s="30">
        <v>180</v>
      </c>
      <c r="N370" s="30"/>
      <c r="O370" s="30"/>
      <c r="P370" s="30"/>
      <c r="Q370" t="str">
        <f t="shared" si="6"/>
        <v>var AnglaisC0511177C=L.marker([48.8692889,3.5346075],{icon:icon_college,bounceOnAdd: true, bounceOnAddOptions: {duration: 500, height: 100},bounceOnAddCallback: function() {console.log('done')}}).bindPopup('&lt;p align=center&gt; &lt;font size=2&gt; &lt;b&gt;Anglais&lt;/font&gt;  &lt;br&gt;&lt;br&gt;CLG SAINTE JEANNE D\'ARC (privé)&lt;/b&gt; &lt;br&gt;&lt;i&gt;MONTMIRAIL&lt;/i&gt; &lt;br&gt; &lt;table border align = center bgcolor = #D8D9CA width=100&gt; &lt;tr align=center &gt; &lt;th&gt; LV1 &lt;th&gt;180&lt;tr align=center &gt; &lt;th&gt;LV2 &lt;th&gt;&lt;tr align=center &gt; &lt;th&gt;LV3 &lt;th&gt;&lt;tr align=center &gt; &lt;th&gt; Lvapp &lt;th&gt;');AnglaisC0511177C.addTo (AnglaisC);</v>
      </c>
    </row>
    <row r="371" spans="1:17" x14ac:dyDescent="0.2">
      <c r="A371" s="7" t="s">
        <v>356</v>
      </c>
      <c r="B371" s="10" t="s">
        <v>394</v>
      </c>
      <c r="C371" s="7" t="s">
        <v>674</v>
      </c>
      <c r="D371" s="7" t="s">
        <v>475</v>
      </c>
      <c r="E371" s="7" t="s">
        <v>23</v>
      </c>
      <c r="F371" s="7" t="s">
        <v>476</v>
      </c>
      <c r="G371" s="7" t="s">
        <v>815</v>
      </c>
      <c r="H371" s="7" t="s">
        <v>1201</v>
      </c>
      <c r="I371" s="7" t="s">
        <v>1202</v>
      </c>
      <c r="J371" s="7" t="s">
        <v>1375</v>
      </c>
      <c r="K371" s="7" t="s">
        <v>1371</v>
      </c>
      <c r="L371" s="7" t="s">
        <v>394</v>
      </c>
      <c r="M371" s="30">
        <v>539</v>
      </c>
      <c r="N371" s="30">
        <v>50</v>
      </c>
      <c r="O371" s="30"/>
      <c r="P371" s="30"/>
      <c r="Q371" t="str">
        <f t="shared" si="6"/>
        <v>var AnglaisC0511178D=L.marker([49.2608478,4.0456024],{icon:icon_college,bounceOnAdd: true, bounceOnAddOptions: {duration: 500, height: 100},bounceOnAddCallback: function() {console.log('done')}}).bindPopup('&lt;p align=center&gt; &lt;font size=2&gt; &lt;b&gt;Anglais&lt;/font&gt;  &lt;br&gt;&lt;br&gt;CLG SAINT ANDRE (privé)&lt;/b&gt; &lt;br&gt;&lt;i&gt;REIMS&lt;/i&gt; &lt;br&gt; &lt;table border align = center bgcolor = #D8D9CA width=100&gt; &lt;tr align=center &gt; &lt;th&gt; LV1 &lt;th&gt;539&lt;tr align=center &gt; &lt;th&gt;LV2 &lt;th&gt;50&lt;tr align=center &gt; &lt;th&gt;LV3 &lt;th&gt;&lt;tr align=center &gt; &lt;th&gt; Lvapp &lt;th&gt;');AnglaisC0511178D.addTo (AnglaisC);</v>
      </c>
    </row>
    <row r="372" spans="1:17" x14ac:dyDescent="0.2">
      <c r="A372" s="7" t="s">
        <v>356</v>
      </c>
      <c r="B372" s="10" t="s">
        <v>394</v>
      </c>
      <c r="C372" s="7" t="s">
        <v>674</v>
      </c>
      <c r="D372" s="7" t="s">
        <v>479</v>
      </c>
      <c r="E372" s="7" t="s">
        <v>23</v>
      </c>
      <c r="F372" s="7" t="s">
        <v>461</v>
      </c>
      <c r="G372" s="7" t="s">
        <v>816</v>
      </c>
      <c r="H372" s="7" t="s">
        <v>1203</v>
      </c>
      <c r="I372" s="7" t="s">
        <v>1204</v>
      </c>
      <c r="J372" s="7" t="s">
        <v>1375</v>
      </c>
      <c r="K372" s="7" t="s">
        <v>1371</v>
      </c>
      <c r="L372" s="7" t="s">
        <v>394</v>
      </c>
      <c r="M372" s="30">
        <v>422</v>
      </c>
      <c r="N372" s="30">
        <v>32</v>
      </c>
      <c r="O372" s="30"/>
      <c r="P372" s="30"/>
      <c r="Q372" t="str">
        <f t="shared" si="6"/>
        <v>var AnglaisC0511180F=L.marker([49.2459803,4.0136616],{icon:icon_college,bounceOnAdd: true, bounceOnAddOptions: {duration: 500, height: 100},bounceOnAddCallback: function() {console.log('done')}}).bindPopup('&lt;p align=center&gt; &lt;font size=2&gt; &lt;b&gt;Anglais&lt;/font&gt;  &lt;br&gt;&lt;br&gt;CLG ST MICHEL (privé)&lt;/b&gt; &lt;br&gt;&lt;i&gt;REIMS&lt;/i&gt; &lt;br&gt; &lt;table border align = center bgcolor = #D8D9CA width=100&gt; &lt;tr align=center &gt; &lt;th&gt; LV1 &lt;th&gt;422&lt;tr align=center &gt; &lt;th&gt;LV2 &lt;th&gt;32&lt;tr align=center &gt; &lt;th&gt;LV3 &lt;th&gt;&lt;tr align=center &gt; &lt;th&gt; Lvapp &lt;th&gt;');AnglaisC0511180F.addTo (AnglaisC);</v>
      </c>
    </row>
    <row r="373" spans="1:17" x14ac:dyDescent="0.2">
      <c r="A373" s="7" t="s">
        <v>356</v>
      </c>
      <c r="B373" s="10" t="s">
        <v>592</v>
      </c>
      <c r="C373" s="7" t="s">
        <v>674</v>
      </c>
      <c r="D373" s="7" t="s">
        <v>529</v>
      </c>
      <c r="E373" s="7" t="s">
        <v>23</v>
      </c>
      <c r="F373" s="7" t="s">
        <v>530</v>
      </c>
      <c r="G373" s="7" t="s">
        <v>817</v>
      </c>
      <c r="H373" s="7" t="s">
        <v>1205</v>
      </c>
      <c r="I373" s="7" t="s">
        <v>1206</v>
      </c>
      <c r="J373" s="7" t="s">
        <v>1375</v>
      </c>
      <c r="K373" s="7" t="s">
        <v>1371</v>
      </c>
      <c r="L373" s="7" t="s">
        <v>365</v>
      </c>
      <c r="M373" s="30">
        <v>300</v>
      </c>
      <c r="N373" s="30">
        <v>109</v>
      </c>
      <c r="O373" s="30"/>
      <c r="P373" s="30"/>
      <c r="Q373" t="str">
        <f t="shared" si="6"/>
        <v>var AnglaisC0511711H=L.marker([48.9549297,4.3563094],{icon:icon_college,bounceOnAdd: true, bounceOnAddOptions: {duration: 500, height: 100},bounceOnAddCallback: function() {console.log('done')}}).bindPopup('&lt;p align=center&gt; &lt;font size=2&gt; &lt;b&gt;Anglais&lt;/font&gt;  &lt;br&gt;&lt;br&gt;CLG ST ETIENNE (privé)&lt;/b&gt; &lt;br&gt;&lt;i&gt;CHALONS-EN-CHAMPAGNE&lt;/i&gt; &lt;br&gt; &lt;table border align = center bgcolor = #D8D9CA width=100&gt; &lt;tr align=center &gt; &lt;th&gt; LV1 &lt;th&gt;300&lt;tr align=center &gt; &lt;th&gt;LV2 &lt;th&gt;109&lt;tr align=center &gt; &lt;th&gt;LV3 &lt;th&gt;&lt;tr align=center &gt; &lt;th&gt; Lvapp &lt;th&gt;');AnglaisC0511711H.addTo (AnglaisC);</v>
      </c>
    </row>
    <row r="374" spans="1:17" x14ac:dyDescent="0.2">
      <c r="A374" s="7" t="s">
        <v>356</v>
      </c>
      <c r="B374" s="10" t="s">
        <v>394</v>
      </c>
      <c r="C374" s="7" t="s">
        <v>674</v>
      </c>
      <c r="D374" s="7" t="s">
        <v>531</v>
      </c>
      <c r="E374" s="7" t="s">
        <v>23</v>
      </c>
      <c r="F374" s="7" t="s">
        <v>208</v>
      </c>
      <c r="G374" s="7" t="s">
        <v>802</v>
      </c>
      <c r="H374" s="7" t="s">
        <v>1207</v>
      </c>
      <c r="I374" s="7" t="s">
        <v>1208</v>
      </c>
      <c r="J374" s="7" t="s">
        <v>1375</v>
      </c>
      <c r="K374" s="7" t="s">
        <v>1371</v>
      </c>
      <c r="L374" s="7" t="s">
        <v>394</v>
      </c>
      <c r="M374" s="30">
        <v>486</v>
      </c>
      <c r="N374" s="30"/>
      <c r="O374" s="30"/>
      <c r="P374" s="30"/>
      <c r="Q374" t="str">
        <f t="shared" si="6"/>
        <v>var AnglaisC0511799D=L.marker([49.2477831,4.0346098],{icon:icon_college,bounceOnAdd: true, bounceOnAddOptions: {duration: 500, height: 100},bounceOnAddCallback: function() {console.log('done')}}).bindPopup('&lt;p align=center&gt; &lt;font size=2&gt; &lt;b&gt;Anglais&lt;/font&gt;  &lt;br&gt;&lt;br&gt;CLG ST JOSEPH (privé)&lt;/b&gt; &lt;br&gt;&lt;i&gt;REIMS&lt;/i&gt; &lt;br&gt; &lt;table border align = center bgcolor = #D8D9CA width=100&gt; &lt;tr align=center &gt; &lt;th&gt; LV1 &lt;th&gt;486&lt;tr align=center &gt; &lt;th&gt;LV2 &lt;th&gt;&lt;tr align=center &gt; &lt;th&gt;LV3 &lt;th&gt;&lt;tr align=center &gt; &lt;th&gt; Lvapp &lt;th&gt;');AnglaisC0511799D.addTo (AnglaisC);</v>
      </c>
    </row>
    <row r="375" spans="1:17" x14ac:dyDescent="0.2">
      <c r="A375" s="7" t="s">
        <v>356</v>
      </c>
      <c r="B375" s="10" t="s">
        <v>394</v>
      </c>
      <c r="C375" s="7" t="s">
        <v>674</v>
      </c>
      <c r="D375" s="7" t="s">
        <v>532</v>
      </c>
      <c r="E375" s="7" t="s">
        <v>23</v>
      </c>
      <c r="F375" s="7" t="s">
        <v>352</v>
      </c>
      <c r="G375" s="7" t="s">
        <v>818</v>
      </c>
      <c r="H375" s="7" t="s">
        <v>1209</v>
      </c>
      <c r="I375" s="7" t="s">
        <v>1210</v>
      </c>
      <c r="J375" s="7" t="s">
        <v>1375</v>
      </c>
      <c r="K375" s="7" t="s">
        <v>1371</v>
      </c>
      <c r="L375" s="7" t="s">
        <v>394</v>
      </c>
      <c r="M375" s="30">
        <v>718</v>
      </c>
      <c r="N375" s="30">
        <v>68</v>
      </c>
      <c r="O375" s="30"/>
      <c r="P375" s="30"/>
      <c r="Q375" t="str">
        <f t="shared" si="6"/>
        <v>var AnglaisC0511801F=L.marker([49.2397886,4.0258816],{icon:icon_college,bounceOnAdd: true, bounceOnAddOptions: {duration: 500, height: 100},bounceOnAddCallback: function() {console.log('done')}}).bindPopup('&lt;p align=center&gt; &lt;font size=2&gt; &lt;b&gt;Anglais&lt;/font&gt;  &lt;br&gt;&lt;br&gt;CLG SACRE-COEUR (privé)&lt;/b&gt; &lt;br&gt;&lt;i&gt;REIMS&lt;/i&gt; &lt;br&gt; &lt;table border align = center bgcolor = #D8D9CA width=100&gt; &lt;tr align=center &gt; &lt;th&gt; LV1 &lt;th&gt;718&lt;tr align=center &gt; &lt;th&gt;LV2 &lt;th&gt;68&lt;tr align=center &gt; &lt;th&gt;LV3 &lt;th&gt;&lt;tr align=center &gt; &lt;th&gt; Lvapp &lt;th&gt;');AnglaisC0511801F.addTo (AnglaisC);</v>
      </c>
    </row>
    <row r="376" spans="1:17" x14ac:dyDescent="0.2">
      <c r="A376" s="7" t="s">
        <v>609</v>
      </c>
      <c r="B376" s="10" t="s">
        <v>578</v>
      </c>
      <c r="C376" s="7" t="s">
        <v>674</v>
      </c>
      <c r="D376" s="7" t="s">
        <v>350</v>
      </c>
      <c r="E376" s="7" t="s">
        <v>23</v>
      </c>
      <c r="F376" s="7" t="s">
        <v>323</v>
      </c>
      <c r="G376" s="7" t="s">
        <v>819</v>
      </c>
      <c r="H376" s="7" t="s">
        <v>1211</v>
      </c>
      <c r="I376" s="7" t="s">
        <v>1212</v>
      </c>
      <c r="J376" s="7" t="s">
        <v>1375</v>
      </c>
      <c r="K376" s="7" t="s">
        <v>1371</v>
      </c>
      <c r="L376" s="7" t="s">
        <v>273</v>
      </c>
      <c r="M376" s="30">
        <v>354</v>
      </c>
      <c r="N376" s="30"/>
      <c r="O376" s="30"/>
      <c r="P376" s="30"/>
      <c r="Q376" t="str">
        <f t="shared" si="6"/>
        <v>var AnglaisC0520966T=L.marker([48.0780486,5.146869],{icon:icon_college,bounceOnAdd: true, bounceOnAddOptions: {duration: 500, height: 100},bounceOnAddCallback: function() {console.log('done')}}).bindPopup('&lt;p align=center&gt; &lt;font size=2&gt; &lt;b&gt;Anglais&lt;/font&gt;  &lt;br&gt;&lt;br&gt;CLG OUDINOT (privé)&lt;/b&gt; &lt;br&gt;&lt;i&gt;CHAUMONT&lt;/i&gt; &lt;br&gt; &lt;table border align = center bgcolor = #D8D9CA width=100&gt; &lt;tr align=center &gt; &lt;th&gt; LV1 &lt;th&gt;354&lt;tr align=center &gt; &lt;th&gt;LV2 &lt;th&gt;&lt;tr align=center &gt; &lt;th&gt;LV3 &lt;th&gt;&lt;tr align=center &gt; &lt;th&gt; Lvapp &lt;th&gt;');AnglaisC0520966T.addTo (AnglaisC);</v>
      </c>
    </row>
    <row r="377" spans="1:17" x14ac:dyDescent="0.2">
      <c r="A377" s="7" t="s">
        <v>609</v>
      </c>
      <c r="B377" s="10" t="s">
        <v>578</v>
      </c>
      <c r="C377" s="7" t="s">
        <v>674</v>
      </c>
      <c r="D377" s="7" t="s">
        <v>351</v>
      </c>
      <c r="E377" s="7" t="s">
        <v>23</v>
      </c>
      <c r="F377" s="7" t="s">
        <v>352</v>
      </c>
      <c r="G377" s="7" t="s">
        <v>818</v>
      </c>
      <c r="H377" s="7" t="s">
        <v>1213</v>
      </c>
      <c r="I377" s="7" t="s">
        <v>1214</v>
      </c>
      <c r="J377" s="7" t="s">
        <v>1375</v>
      </c>
      <c r="K377" s="7" t="s">
        <v>1371</v>
      </c>
      <c r="L377" s="7" t="s">
        <v>289</v>
      </c>
      <c r="M377" s="30">
        <v>166</v>
      </c>
      <c r="N377" s="30"/>
      <c r="O377" s="30"/>
      <c r="P377" s="30"/>
      <c r="Q377" t="str">
        <f t="shared" si="6"/>
        <v>var AnglaisC0520967U=L.marker([47.8644543,5.3357281],{icon:icon_college,bounceOnAdd: true, bounceOnAddOptions: {duration: 500, height: 100},bounceOnAddCallback: function() {console.log('done')}}).bindPopup('&lt;p align=center&gt; &lt;font size=2&gt; &lt;b&gt;Anglais&lt;/font&gt;  &lt;br&gt;&lt;br&gt;CLG SACRE-COEUR (privé)&lt;/b&gt; &lt;br&gt;&lt;i&gt;LANGRES&lt;/i&gt; &lt;br&gt; &lt;table border align = center bgcolor = #D8D9CA width=100&gt; &lt;tr align=center &gt; &lt;th&gt; LV1 &lt;th&gt;166&lt;tr align=center &gt; &lt;th&gt;LV2 &lt;th&gt;&lt;tr align=center &gt; &lt;th&gt;LV3 &lt;th&gt;&lt;tr align=center &gt; &lt;th&gt; Lvapp &lt;th&gt;');AnglaisC0520967U.addTo (AnglaisC);</v>
      </c>
    </row>
    <row r="378" spans="1:17" x14ac:dyDescent="0.2">
      <c r="A378" s="7" t="s">
        <v>609</v>
      </c>
      <c r="B378" s="10" t="s">
        <v>302</v>
      </c>
      <c r="C378" s="7" t="s">
        <v>674</v>
      </c>
      <c r="D378" s="7" t="s">
        <v>353</v>
      </c>
      <c r="E378" s="7" t="s">
        <v>23</v>
      </c>
      <c r="F378" s="7" t="s">
        <v>598</v>
      </c>
      <c r="G378" s="7" t="s">
        <v>820</v>
      </c>
      <c r="H378" s="7" t="s">
        <v>1215</v>
      </c>
      <c r="I378" s="7" t="s">
        <v>1216</v>
      </c>
      <c r="J378" s="7" t="s">
        <v>1375</v>
      </c>
      <c r="K378" s="7" t="s">
        <v>1371</v>
      </c>
      <c r="L378" s="7" t="s">
        <v>302</v>
      </c>
      <c r="M378" s="30">
        <v>516</v>
      </c>
      <c r="N378" s="30"/>
      <c r="O378" s="30"/>
      <c r="P378" s="30"/>
      <c r="Q378" t="str">
        <f t="shared" si="6"/>
        <v>var AnglaisC0520968V=L.marker([48.6386466,4.9479875],{icon:icon_college,bounceOnAdd: true, bounceOnAddOptions: {duration: 500, height: 100},bounceOnAddCallback: function() {console.log('done')}}).bindPopup('&lt;p align=center&gt; &lt;font size=2&gt; &lt;b&gt;Anglais&lt;/font&gt;  &lt;br&gt;&lt;br&gt;CLG ESTIC (privé)&lt;/b&gt; &lt;br&gt;&lt;i&gt;SAINT-DIZIER&lt;/i&gt; &lt;br&gt; &lt;table border align = center bgcolor = #D8D9CA width=100&gt; &lt;tr align=center &gt; &lt;th&gt; LV1 &lt;th&gt;516&lt;tr align=center &gt; &lt;th&gt;LV2 &lt;th&gt;&lt;tr align=center &gt; &lt;th&gt;LV3 &lt;th&gt;&lt;tr align=center &gt; &lt;th&gt; Lvapp &lt;th&gt;');AnglaisC0520968V.addTo (AnglaisC);</v>
      </c>
    </row>
    <row r="379" spans="1:17" x14ac:dyDescent="0.2">
      <c r="A379" s="7" t="s">
        <v>356</v>
      </c>
      <c r="B379" s="10" t="s">
        <v>592</v>
      </c>
      <c r="C379" s="7" t="s">
        <v>673</v>
      </c>
      <c r="D379" s="7" t="s">
        <v>440</v>
      </c>
      <c r="E379" s="7" t="s">
        <v>331</v>
      </c>
      <c r="F379" s="7" t="s">
        <v>441</v>
      </c>
      <c r="G379" s="7" t="s">
        <v>821</v>
      </c>
      <c r="H379" s="7" t="s">
        <v>1355</v>
      </c>
      <c r="I379" s="7" t="s">
        <v>1356</v>
      </c>
      <c r="J379" s="7" t="s">
        <v>1376</v>
      </c>
      <c r="K379" s="7" t="s">
        <v>1373</v>
      </c>
      <c r="L379" s="7" t="s">
        <v>365</v>
      </c>
      <c r="M379" s="30">
        <v>95</v>
      </c>
      <c r="N379" s="30"/>
      <c r="O379" s="30"/>
      <c r="P379" s="30"/>
      <c r="Q379" t="str">
        <f t="shared" si="6"/>
        <v>var AnglaisE0511106A=L.marker([48.9736582,4.3729748],{icon:icon_erea,bounceOnAdd: true, bounceOnAddOptions: {duration: 500, height: 100},bounceOnAddCallback: function() {console.log('done')}}).bindPopup('&lt;p align=center&gt; &lt;font size=2&gt; &lt;b&gt;Anglais&lt;/font&gt;  &lt;br&gt;&lt;br&gt;EREA BOURNEVILLE (public)&lt;/b&gt; &lt;br&gt;&lt;i&gt;CHALONS-EN-CHAMPAGNE&lt;/i&gt; &lt;br&gt; &lt;table border align = center bgcolor = #D8D9CA width=100&gt; &lt;tr align=center &gt; &lt;th&gt; LV1 &lt;th&gt;95&lt;tr align=center &gt; &lt;th&gt;LV2 &lt;th&gt;&lt;tr align=center &gt; &lt;th&gt;LV3 &lt;th&gt;&lt;tr align=center &gt; &lt;th&gt; Lvapp &lt;th&gt;');AnglaisE0511106A.addTo (AnglaisE);</v>
      </c>
    </row>
    <row r="380" spans="1:17" x14ac:dyDescent="0.2">
      <c r="A380" s="7" t="s">
        <v>609</v>
      </c>
      <c r="B380" s="10" t="s">
        <v>302</v>
      </c>
      <c r="C380" s="7" t="s">
        <v>673</v>
      </c>
      <c r="D380" s="7" t="s">
        <v>330</v>
      </c>
      <c r="E380" s="7" t="s">
        <v>331</v>
      </c>
      <c r="F380" s="7" t="s">
        <v>332</v>
      </c>
      <c r="G380" s="7" t="s">
        <v>822</v>
      </c>
      <c r="H380" s="7" t="s">
        <v>1357</v>
      </c>
      <c r="I380" s="7" t="s">
        <v>1358</v>
      </c>
      <c r="J380" s="7" t="s">
        <v>1376</v>
      </c>
      <c r="K380" s="7" t="s">
        <v>1373</v>
      </c>
      <c r="L380" s="7" t="s">
        <v>308</v>
      </c>
      <c r="M380" s="30">
        <v>113</v>
      </c>
      <c r="N380" s="30"/>
      <c r="O380" s="30"/>
      <c r="P380" s="30"/>
      <c r="Q380" t="str">
        <f t="shared" si="6"/>
        <v>var AnglaisE0520709N=L.marker([48.5029095,4.9418924],{icon:icon_erea,bounceOnAdd: true, bounceOnAddOptions: {duration: 500, height: 100},bounceOnAddCallback: function() {console.log('done')}}).bindPopup('&lt;p align=center&gt; &lt;font size=2&gt; &lt;b&gt;Anglais&lt;/font&gt;  &lt;br&gt;&lt;br&gt;EREA PRE AUX SAULES (public)&lt;/b&gt; &lt;br&gt;&lt;i&gt;WASSY&lt;/i&gt; &lt;br&gt; &lt;table border align = center bgcolor = #D8D9CA width=100&gt; &lt;tr align=center &gt; &lt;th&gt; LV1 &lt;th&gt;113&lt;tr align=center &gt; &lt;th&gt;LV2 &lt;th&gt;&lt;tr align=center &gt; &lt;th&gt;LV3 &lt;th&gt;&lt;tr align=center &gt; &lt;th&gt; Lvapp &lt;th&gt;');AnglaisE0520709N.addTo (AnglaisE);</v>
      </c>
    </row>
    <row r="381" spans="1:17" x14ac:dyDescent="0.2">
      <c r="A381" s="7" t="s">
        <v>11</v>
      </c>
      <c r="B381" s="10" t="s">
        <v>576</v>
      </c>
      <c r="C381" s="7" t="s">
        <v>673</v>
      </c>
      <c r="D381" s="7" t="s">
        <v>12</v>
      </c>
      <c r="E381" s="7" t="s">
        <v>13</v>
      </c>
      <c r="F381" s="7" t="s">
        <v>14</v>
      </c>
      <c r="G381" s="7" t="s">
        <v>823</v>
      </c>
      <c r="H381" s="7" t="s">
        <v>1217</v>
      </c>
      <c r="I381" s="7" t="s">
        <v>1218</v>
      </c>
      <c r="J381" s="7" t="s">
        <v>1377</v>
      </c>
      <c r="K381" s="7" t="s">
        <v>1372</v>
      </c>
      <c r="L381" s="7" t="s">
        <v>15</v>
      </c>
      <c r="M381" s="30">
        <v>659</v>
      </c>
      <c r="N381" s="30">
        <v>39</v>
      </c>
      <c r="O381" s="30"/>
      <c r="P381" s="30">
        <v>19</v>
      </c>
      <c r="Q381" t="str">
        <f t="shared" si="6"/>
        <v>var AnglaisL0080006N=L.marker([49.7729701,4.7296236],{icon:icon_lycee,bounceOnAdd: true, bounceOnAddOptions: {duration: 500, height: 100},bounceOnAddCallback: function() {console.log('done')}}).bindPopup('&lt;p align=center&gt; &lt;font size=2&gt; &lt;b&gt;Anglais&lt;/font&gt;  &lt;br&gt;&lt;br&gt;LG CHANZY (public)&lt;/b&gt; &lt;br&gt;&lt;i&gt;CHARLEVILLE-MEZIERES&lt;/i&gt; &lt;br&gt; &lt;table border align = center bgcolor = #D8D9CA width=100&gt; &lt;tr align=center &gt; &lt;th&gt; LV1 &lt;th&gt;659&lt;tr align=center &gt; &lt;th&gt;LV2 &lt;th&gt;39&lt;tr align=center &gt; &lt;th&gt;LV3 &lt;th&gt;&lt;tr align=center &gt; &lt;th&gt; Lvapp &lt;th&gt;19');AnglaisL0080006N.addTo (AnglaisL);</v>
      </c>
    </row>
    <row r="382" spans="1:17" x14ac:dyDescent="0.2">
      <c r="A382" s="7" t="s">
        <v>11</v>
      </c>
      <c r="B382" s="10" t="s">
        <v>587</v>
      </c>
      <c r="C382" s="7" t="s">
        <v>673</v>
      </c>
      <c r="D382" s="7" t="s">
        <v>31</v>
      </c>
      <c r="E382" s="7" t="s">
        <v>13</v>
      </c>
      <c r="F382" s="7" t="s">
        <v>32</v>
      </c>
      <c r="G382" s="7" t="s">
        <v>824</v>
      </c>
      <c r="H382" s="7" t="s">
        <v>1219</v>
      </c>
      <c r="I382" s="7" t="s">
        <v>1220</v>
      </c>
      <c r="J382" s="7" t="s">
        <v>1377</v>
      </c>
      <c r="K382" s="7" t="s">
        <v>1372</v>
      </c>
      <c r="L382" s="7" t="s">
        <v>33</v>
      </c>
      <c r="M382" s="30">
        <v>244</v>
      </c>
      <c r="N382" s="30">
        <v>2</v>
      </c>
      <c r="O382" s="30"/>
      <c r="P382" s="30">
        <v>23</v>
      </c>
      <c r="Q382" t="str">
        <f t="shared" si="6"/>
        <v>var AnglaisL0080018B=L.marker([50.1333507,4.8290853],{icon:icon_lycee,bounceOnAdd: true, bounceOnAddOptions: {duration: 500, height: 100},bounceOnAddCallback: function() {console.log('done')}}).bindPopup('&lt;p align=center&gt; &lt;font size=2&gt; &lt;b&gt;Anglais&lt;/font&gt;  &lt;br&gt;&lt;br&gt;LG VAUBAN (public)&lt;/b&gt; &lt;br&gt;&lt;i&gt;GIVET&lt;/i&gt; &lt;br&gt; &lt;table border align = center bgcolor = #D8D9CA width=100&gt; &lt;tr align=center &gt; &lt;th&gt; LV1 &lt;th&gt;244&lt;tr align=center &gt; &lt;th&gt;LV2 &lt;th&gt;2&lt;tr align=center &gt; &lt;th&gt;LV3 &lt;th&gt;&lt;tr align=center &gt; &lt;th&gt; Lvapp &lt;th&gt;23');AnglaisL0080018B.addTo (AnglaisL);</v>
      </c>
    </row>
    <row r="383" spans="1:17" x14ac:dyDescent="0.2">
      <c r="A383" s="7" t="s">
        <v>11</v>
      </c>
      <c r="B383" s="10" t="s">
        <v>577</v>
      </c>
      <c r="C383" s="7" t="s">
        <v>673</v>
      </c>
      <c r="D383" s="7" t="s">
        <v>67</v>
      </c>
      <c r="E383" s="7" t="s">
        <v>13</v>
      </c>
      <c r="F383" s="7" t="s">
        <v>68</v>
      </c>
      <c r="G383" s="7" t="s">
        <v>825</v>
      </c>
      <c r="H383" s="7" t="s">
        <v>1221</v>
      </c>
      <c r="I383" s="7" t="s">
        <v>1222</v>
      </c>
      <c r="J383" s="7" t="s">
        <v>1377</v>
      </c>
      <c r="K383" s="7" t="s">
        <v>1372</v>
      </c>
      <c r="L383" s="7" t="s">
        <v>69</v>
      </c>
      <c r="M383" s="30">
        <v>341</v>
      </c>
      <c r="N383" s="30"/>
      <c r="O383" s="30"/>
      <c r="P383" s="30">
        <v>19</v>
      </c>
      <c r="Q383" t="str">
        <f t="shared" si="6"/>
        <v>var AnglaisL0080053P=L.marker([49.3972499,4.6970741],{icon:icon_lycee,bounceOnAdd: true, bounceOnAddOptions: {duration: 500, height: 100},bounceOnAddCallback: function() {console.log('done')}}).bindPopup('&lt;p align=center&gt; &lt;font size=2&gt; &lt;b&gt;Anglais&lt;/font&gt;  &lt;br&gt;&lt;br&gt;LG THOMAS MASARYK (public)&lt;/b&gt; &lt;br&gt;&lt;i&gt;VOUZIERS&lt;/i&gt; &lt;br&gt; &lt;table border align = center bgcolor = #D8D9CA width=100&gt; &lt;tr align=center &gt; &lt;th&gt; LV1 &lt;th&gt;341&lt;tr align=center &gt; &lt;th&gt;LV2 &lt;th&gt;&lt;tr align=center &gt; &lt;th&gt;LV3 &lt;th&gt;&lt;tr align=center &gt; &lt;th&gt; Lvapp &lt;th&gt;19');AnglaisL0080053P.addTo (AnglaisL);</v>
      </c>
    </row>
    <row r="384" spans="1:17" x14ac:dyDescent="0.2">
      <c r="A384" s="7" t="s">
        <v>149</v>
      </c>
      <c r="B384" s="10" t="s">
        <v>590</v>
      </c>
      <c r="C384" s="7" t="s">
        <v>673</v>
      </c>
      <c r="D384" s="7" t="s">
        <v>261</v>
      </c>
      <c r="E384" s="7" t="s">
        <v>13</v>
      </c>
      <c r="F384" s="7" t="s">
        <v>262</v>
      </c>
      <c r="G384" s="7" t="s">
        <v>826</v>
      </c>
      <c r="H384" s="7" t="s">
        <v>1223</v>
      </c>
      <c r="I384" s="7" t="s">
        <v>1224</v>
      </c>
      <c r="J384" s="7" t="s">
        <v>1377</v>
      </c>
      <c r="K384" s="7" t="s">
        <v>1372</v>
      </c>
      <c r="L384" s="7" t="s">
        <v>185</v>
      </c>
      <c r="M384" s="30">
        <v>804</v>
      </c>
      <c r="N384" s="30"/>
      <c r="O384" s="30"/>
      <c r="P384" s="30">
        <v>29</v>
      </c>
      <c r="Q384" t="str">
        <f t="shared" si="6"/>
        <v>var AnglaisL0101028N=L.marker([48.2919217,4.0788493],{icon:icon_lycee,bounceOnAdd: true, bounceOnAddOptions: {duration: 500, height: 100},bounceOnAddCallback: function() {console.log('done')}}).bindPopup('&lt;p align=center&gt; &lt;font size=2&gt; &lt;b&gt;Anglais&lt;/font&gt;  &lt;br&gt;&lt;br&gt;LG CAMILLE CLAUDEL (public)&lt;/b&gt; &lt;br&gt;&lt;i&gt;TROYES&lt;/i&gt; &lt;br&gt; &lt;table border align = center bgcolor = #D8D9CA width=100&gt; &lt;tr align=center &gt; &lt;th&gt; LV1 &lt;th&gt;804&lt;tr align=center &gt; &lt;th&gt;LV2 &lt;th&gt;&lt;tr align=center &gt; &lt;th&gt;LV3 &lt;th&gt;&lt;tr align=center &gt; &lt;th&gt; Lvapp &lt;th&gt;29');AnglaisL0101028N.addTo (AnglaisL);</v>
      </c>
    </row>
    <row r="385" spans="1:17" x14ac:dyDescent="0.2">
      <c r="A385" s="7" t="s">
        <v>356</v>
      </c>
      <c r="B385" s="10" t="s">
        <v>592</v>
      </c>
      <c r="C385" s="7" t="s">
        <v>673</v>
      </c>
      <c r="D385" s="7" t="s">
        <v>363</v>
      </c>
      <c r="E385" s="7" t="s">
        <v>13</v>
      </c>
      <c r="F385" s="7" t="s">
        <v>364</v>
      </c>
      <c r="G385" s="7" t="s">
        <v>827</v>
      </c>
      <c r="H385" s="7" t="s">
        <v>1225</v>
      </c>
      <c r="I385" s="7" t="s">
        <v>1226</v>
      </c>
      <c r="J385" s="7" t="s">
        <v>1377</v>
      </c>
      <c r="K385" s="7" t="s">
        <v>1372</v>
      </c>
      <c r="L385" s="7" t="s">
        <v>365</v>
      </c>
      <c r="M385" s="30">
        <v>675</v>
      </c>
      <c r="N385" s="30">
        <v>126</v>
      </c>
      <c r="O385" s="30"/>
      <c r="P385" s="30">
        <v>39</v>
      </c>
      <c r="Q385" t="str">
        <f t="shared" si="6"/>
        <v>var AnglaisL0510006E=L.marker([48.959898,4.3628692],{icon:icon_lycee,bounceOnAdd: true, bounceOnAddOptions: {duration: 500, height: 100},bounceOnAddCallback: function() {console.log('done')}}).bindPopup('&lt;p align=center&gt; &lt;font size=2&gt; &lt;b&gt;Anglais&lt;/font&gt;  &lt;br&gt;&lt;br&gt;LG PIERRE BAYEN (public)&lt;/b&gt; &lt;br&gt;&lt;i&gt;CHALONS-EN-CHAMPAGNE&lt;/i&gt; &lt;br&gt; &lt;table border align = center bgcolor = #D8D9CA width=100&gt; &lt;tr align=center &gt; &lt;th&gt; LV1 &lt;th&gt;675&lt;tr align=center &gt; &lt;th&gt;LV2 &lt;th&gt;126&lt;tr align=center &gt; &lt;th&gt;LV3 &lt;th&gt;&lt;tr align=center &gt; &lt;th&gt; Lvapp &lt;th&gt;39');AnglaisL0510006E.addTo (AnglaisL);</v>
      </c>
    </row>
    <row r="386" spans="1:17" x14ac:dyDescent="0.2">
      <c r="A386" s="7" t="s">
        <v>356</v>
      </c>
      <c r="B386" s="10" t="s">
        <v>394</v>
      </c>
      <c r="C386" s="7" t="s">
        <v>673</v>
      </c>
      <c r="D386" s="7" t="s">
        <v>392</v>
      </c>
      <c r="E386" s="7" t="s">
        <v>13</v>
      </c>
      <c r="F386" s="7" t="s">
        <v>393</v>
      </c>
      <c r="G386" s="7" t="s">
        <v>828</v>
      </c>
      <c r="H386" s="7" t="s">
        <v>1227</v>
      </c>
      <c r="I386" s="7" t="s">
        <v>1228</v>
      </c>
      <c r="J386" s="7" t="s">
        <v>1377</v>
      </c>
      <c r="K386" s="7" t="s">
        <v>1372</v>
      </c>
      <c r="L386" s="7" t="s">
        <v>394</v>
      </c>
      <c r="M386" s="30">
        <v>899</v>
      </c>
      <c r="N386" s="30"/>
      <c r="O386" s="30"/>
      <c r="P386" s="30">
        <v>58</v>
      </c>
      <c r="Q386" t="str">
        <f t="shared" si="6"/>
        <v>var AnglaisL0510031G=L.marker([49.2507343,4.046329],{icon:icon_lycee,bounceOnAdd: true, bounceOnAddOptions: {duration: 500, height: 100},bounceOnAddCallback: function() {console.log('done')}}).bindPopup('&lt;p align=center&gt; &lt;font size=2&gt; &lt;b&gt;Anglais&lt;/font&gt;  &lt;br&gt;&lt;br&gt;LG GEORGES CLEMENCEAU (public)&lt;/b&gt; &lt;br&gt;&lt;i&gt;REIMS&lt;/i&gt; &lt;br&gt; &lt;table border align = center bgcolor = #D8D9CA width=100&gt; &lt;tr align=center &gt; &lt;th&gt; LV1 &lt;th&gt;899&lt;tr align=center &gt; &lt;th&gt;LV2 &lt;th&gt;&lt;tr align=center &gt; &lt;th&gt;LV3 &lt;th&gt;&lt;tr align=center &gt; &lt;th&gt; Lvapp &lt;th&gt;58');AnglaisL0510031G.addTo (AnglaisL);</v>
      </c>
    </row>
    <row r="387" spans="1:17" x14ac:dyDescent="0.2">
      <c r="A387" s="7" t="s">
        <v>11</v>
      </c>
      <c r="B387" s="10" t="s">
        <v>576</v>
      </c>
      <c r="C387" s="7" t="s">
        <v>674</v>
      </c>
      <c r="D387" s="7" t="s">
        <v>75</v>
      </c>
      <c r="E387" s="7" t="s">
        <v>13</v>
      </c>
      <c r="F387" s="7" t="s">
        <v>77</v>
      </c>
      <c r="G387" s="7" t="s">
        <v>829</v>
      </c>
      <c r="H387" s="7" t="s">
        <v>1169</v>
      </c>
      <c r="I387" s="7" t="s">
        <v>1170</v>
      </c>
      <c r="J387" s="7" t="s">
        <v>1377</v>
      </c>
      <c r="K387" s="7" t="s">
        <v>1372</v>
      </c>
      <c r="L387" s="7" t="s">
        <v>57</v>
      </c>
      <c r="M387" s="30">
        <v>234</v>
      </c>
      <c r="N387" s="30"/>
      <c r="O387" s="30"/>
      <c r="P387" s="30">
        <v>15</v>
      </c>
      <c r="Q387" t="str">
        <f t="shared" si="6"/>
        <v>var AnglaisL0080081V=L.marker([49.7000019,4.9304687],{icon:icon_lycee,bounceOnAdd: true, bounceOnAddOptions: {duration: 500, height: 100},bounceOnAddCallback: function() {console.log('done')}}).bindPopup('&lt;p align=center&gt; &lt;font size=2&gt; &lt;b&gt;Anglais&lt;/font&gt;  &lt;br&gt;&lt;br&gt;LG MABILLON (privé)&lt;/b&gt; &lt;br&gt;&lt;i&gt;SEDAN&lt;/i&gt; &lt;br&gt; &lt;table border align = center bgcolor = #D8D9CA width=100&gt; &lt;tr align=center &gt; &lt;th&gt; LV1 &lt;th&gt;234&lt;tr align=center &gt; &lt;th&gt;LV2 &lt;th&gt;&lt;tr align=center &gt; &lt;th&gt;LV3 &lt;th&gt;&lt;tr align=center &gt; &lt;th&gt; Lvapp &lt;th&gt;15');AnglaisL0080081V.addTo (AnglaisL);</v>
      </c>
    </row>
    <row r="388" spans="1:17" x14ac:dyDescent="0.2">
      <c r="A388" s="7" t="s">
        <v>149</v>
      </c>
      <c r="B388" s="10" t="s">
        <v>590</v>
      </c>
      <c r="C388" s="7" t="s">
        <v>674</v>
      </c>
      <c r="D388" s="7" t="s">
        <v>200</v>
      </c>
      <c r="E388" s="7" t="s">
        <v>13</v>
      </c>
      <c r="F388" s="7" t="s">
        <v>201</v>
      </c>
      <c r="G388" s="7" t="s">
        <v>830</v>
      </c>
      <c r="H388" s="7" t="s">
        <v>1181</v>
      </c>
      <c r="I388" s="7" t="s">
        <v>1182</v>
      </c>
      <c r="J388" s="7" t="s">
        <v>1377</v>
      </c>
      <c r="K388" s="7" t="s">
        <v>1372</v>
      </c>
      <c r="L388" s="7" t="s">
        <v>185</v>
      </c>
      <c r="M388" s="30">
        <v>361</v>
      </c>
      <c r="N388" s="30">
        <v>6</v>
      </c>
      <c r="O388" s="30"/>
      <c r="P388" s="30">
        <v>21</v>
      </c>
      <c r="Q388" t="str">
        <f t="shared" si="6"/>
        <v>var AnglaisL0100046W=L.marker([48.295504,4.0742785],{icon:icon_lycee,bounceOnAdd: true, bounceOnAddOptions: {duration: 500, height: 100},bounceOnAddCallback: function() {console.log('done')}}).bindPopup('&lt;p align=center&gt; &lt;font size=2&gt; &lt;b&gt;Anglais&lt;/font&gt;  &lt;br&gt;&lt;br&gt;LG ST FRANCOIS DE SALES (privé)&lt;/b&gt; &lt;br&gt;&lt;i&gt;TROYES&lt;/i&gt; &lt;br&gt; &lt;table border align = center bgcolor = #D8D9CA width=100&gt; &lt;tr align=center &gt; &lt;th&gt; LV1 &lt;th&gt;361&lt;tr align=center &gt; &lt;th&gt;LV2 &lt;th&gt;6&lt;tr align=center &gt; &lt;th&gt;LV3 &lt;th&gt;&lt;tr align=center &gt; &lt;th&gt; Lvapp &lt;th&gt;21');AnglaisL0100046W.addTo (AnglaisL);</v>
      </c>
    </row>
    <row r="389" spans="1:17" x14ac:dyDescent="0.2">
      <c r="A389" s="7" t="s">
        <v>149</v>
      </c>
      <c r="B389" s="10" t="s">
        <v>590</v>
      </c>
      <c r="C389" s="7" t="s">
        <v>674</v>
      </c>
      <c r="D389" s="7" t="s">
        <v>202</v>
      </c>
      <c r="E389" s="7" t="s">
        <v>13</v>
      </c>
      <c r="F389" s="7" t="s">
        <v>203</v>
      </c>
      <c r="G389" s="7" t="s">
        <v>831</v>
      </c>
      <c r="H389" s="7" t="s">
        <v>1229</v>
      </c>
      <c r="I389" s="7" t="s">
        <v>1230</v>
      </c>
      <c r="J389" s="7" t="s">
        <v>1377</v>
      </c>
      <c r="K389" s="7" t="s">
        <v>1372</v>
      </c>
      <c r="L389" s="7" t="s">
        <v>185</v>
      </c>
      <c r="M389" s="30">
        <v>367</v>
      </c>
      <c r="N389" s="30">
        <v>10</v>
      </c>
      <c r="O389" s="30"/>
      <c r="P389" s="30">
        <v>22</v>
      </c>
      <c r="Q389" t="str">
        <f t="shared" si="6"/>
        <v>var AnglaisL0100047X=L.marker([48.2967947,4.0705653],{icon:icon_lycee,bounceOnAdd: true, bounceOnAddOptions: {duration: 500, height: 100},bounceOnAddCallback: function() {console.log('done')}}).bindPopup('&lt;p align=center&gt; &lt;font size=2&gt; &lt;b&gt;Anglais&lt;/font&gt;  &lt;br&gt;&lt;br&gt;LG ST BERNARD (privé)&lt;/b&gt; &lt;br&gt;&lt;i&gt;TROYES&lt;/i&gt; &lt;br&gt; &lt;table border align = center bgcolor = #D8D9CA width=100&gt; &lt;tr align=center &gt; &lt;th&gt; LV1 &lt;th&gt;367&lt;tr align=center &gt; &lt;th&gt;LV2 &lt;th&gt;10&lt;tr align=center &gt; &lt;th&gt;LV3 &lt;th&gt;&lt;tr align=center &gt; &lt;th&gt; Lvapp &lt;th&gt;22');AnglaisL0100047X.addTo (AnglaisL);</v>
      </c>
    </row>
    <row r="390" spans="1:17" x14ac:dyDescent="0.2">
      <c r="A390" s="7" t="s">
        <v>356</v>
      </c>
      <c r="B390" s="10" t="s">
        <v>394</v>
      </c>
      <c r="C390" s="7" t="s">
        <v>674</v>
      </c>
      <c r="D390" s="7" t="s">
        <v>446</v>
      </c>
      <c r="E390" s="7" t="s">
        <v>13</v>
      </c>
      <c r="F390" s="7" t="s">
        <v>447</v>
      </c>
      <c r="G390" s="7" t="s">
        <v>832</v>
      </c>
      <c r="H390" s="7" t="s">
        <v>1231</v>
      </c>
      <c r="I390" s="7" t="s">
        <v>1232</v>
      </c>
      <c r="J390" s="7" t="s">
        <v>1377</v>
      </c>
      <c r="K390" s="7" t="s">
        <v>1372</v>
      </c>
      <c r="L390" s="7" t="s">
        <v>394</v>
      </c>
      <c r="M390" s="30">
        <v>628</v>
      </c>
      <c r="N390" s="30"/>
      <c r="O390" s="30"/>
      <c r="P390" s="30">
        <v>23</v>
      </c>
      <c r="Q390" t="str">
        <f t="shared" si="6"/>
        <v>var AnglaisL0511130B=L.marker([49.2593656,4.0362867],{icon:icon_lycee,bounceOnAdd: true, bounceOnAddOptions: {duration: 500, height: 100},bounceOnAddCallback: function() {console.log('done')}}).bindPopup('&lt;p align=center&gt; &lt;font size=2&gt; &lt;b&gt;Anglais&lt;/font&gt;  &lt;br&gt;&lt;br&gt;LG JEAN XXIII (privé)&lt;/b&gt; &lt;br&gt;&lt;i&gt;REIMS&lt;/i&gt; &lt;br&gt; &lt;table border align = center bgcolor = #D8D9CA width=100&gt; &lt;tr align=center &gt; &lt;th&gt; LV1 &lt;th&gt;628&lt;tr align=center &gt; &lt;th&gt;LV2 &lt;th&gt;&lt;tr align=center &gt; &lt;th&gt;LV3 &lt;th&gt;&lt;tr align=center &gt; &lt;th&gt; Lvapp &lt;th&gt;23');AnglaisL0511130B.addTo (AnglaisL);</v>
      </c>
    </row>
    <row r="391" spans="1:17" x14ac:dyDescent="0.2">
      <c r="A391" s="7" t="s">
        <v>356</v>
      </c>
      <c r="B391" s="10" t="s">
        <v>372</v>
      </c>
      <c r="C391" s="7" t="s">
        <v>674</v>
      </c>
      <c r="D391" s="7" t="s">
        <v>450</v>
      </c>
      <c r="E391" s="7" t="s">
        <v>13</v>
      </c>
      <c r="F391" s="7" t="s">
        <v>451</v>
      </c>
      <c r="G391" s="7" t="s">
        <v>833</v>
      </c>
      <c r="H391" s="7" t="s">
        <v>1195</v>
      </c>
      <c r="I391" s="7" t="s">
        <v>1196</v>
      </c>
      <c r="J391" s="7" t="s">
        <v>1377</v>
      </c>
      <c r="K391" s="7" t="s">
        <v>1372</v>
      </c>
      <c r="L391" s="7" t="s">
        <v>372</v>
      </c>
      <c r="M391" s="30">
        <v>230</v>
      </c>
      <c r="N391" s="30"/>
      <c r="O391" s="30"/>
      <c r="P391" s="30">
        <v>16</v>
      </c>
      <c r="Q391" t="str">
        <f t="shared" si="6"/>
        <v>var AnglaisL0511135G=L.marker([49.0415102,3.9574248],{icon:icon_lycee,bounceOnAdd: true, bounceOnAddOptions: {duration: 500, height: 100},bounceOnAddCallback: function() {console.log('done')}}).bindPopup('&lt;p align=center&gt; &lt;font size=2&gt; &lt;b&gt;Anglais&lt;/font&gt;  &lt;br&gt;&lt;br&gt;LG NOTRE-DAME ST VICTOR (privé)&lt;/b&gt; &lt;br&gt;&lt;i&gt;EPERNAY&lt;/i&gt; &lt;br&gt; &lt;table border align = center bgcolor = #D8D9CA width=100&gt; &lt;tr align=center &gt; &lt;th&gt; LV1 &lt;th&gt;230&lt;tr align=center &gt; &lt;th&gt;LV2 &lt;th&gt;&lt;tr align=center &gt; &lt;th&gt;LV3 &lt;th&gt;&lt;tr align=center &gt; &lt;th&gt; Lvapp &lt;th&gt;16');AnglaisL0511135G.addTo (AnglaisL);</v>
      </c>
    </row>
    <row r="392" spans="1:17" x14ac:dyDescent="0.2">
      <c r="A392" s="7" t="s">
        <v>356</v>
      </c>
      <c r="B392" s="10" t="s">
        <v>394</v>
      </c>
      <c r="C392" s="7" t="s">
        <v>674</v>
      </c>
      <c r="D392" s="7" t="s">
        <v>456</v>
      </c>
      <c r="E392" s="7" t="s">
        <v>13</v>
      </c>
      <c r="F392" s="7" t="s">
        <v>208</v>
      </c>
      <c r="G392" s="7" t="s">
        <v>834</v>
      </c>
      <c r="H392" s="7" t="s">
        <v>1233</v>
      </c>
      <c r="I392" s="7" t="s">
        <v>1234</v>
      </c>
      <c r="J392" s="7" t="s">
        <v>1377</v>
      </c>
      <c r="K392" s="7" t="s">
        <v>1372</v>
      </c>
      <c r="L392" s="7" t="s">
        <v>394</v>
      </c>
      <c r="M392" s="30">
        <v>325</v>
      </c>
      <c r="N392" s="30">
        <v>43</v>
      </c>
      <c r="O392" s="30"/>
      <c r="P392" s="30"/>
      <c r="Q392" t="str">
        <f t="shared" si="6"/>
        <v>var AnglaisL0511140M=L.marker([49.247044,4.0359765],{icon:icon_lycee,bounceOnAdd: true, bounceOnAddOptions: {duration: 500, height: 100},bounceOnAddCallback: function() {console.log('done')}}).bindPopup('&lt;p align=center&gt; &lt;font size=2&gt; &lt;b&gt;Anglais&lt;/font&gt;  &lt;br&gt;&lt;br&gt;LG ST JOSEPH (privé)&lt;/b&gt; &lt;br&gt;&lt;i&gt;REIMS&lt;/i&gt; &lt;br&gt; &lt;table border align = center bgcolor = #D8D9CA width=100&gt; &lt;tr align=center &gt; &lt;th&gt; LV1 &lt;th&gt;325&lt;tr align=center &gt; &lt;th&gt;LV2 &lt;th&gt;43&lt;tr align=center &gt; &lt;th&gt;LV3 &lt;th&gt;&lt;tr align=center &gt; &lt;th&gt; Lvapp &lt;th&gt;');AnglaisL0511140M.addTo (AnglaisL);</v>
      </c>
    </row>
    <row r="393" spans="1:17" x14ac:dyDescent="0.2">
      <c r="A393" s="7" t="s">
        <v>356</v>
      </c>
      <c r="B393" s="10" t="s">
        <v>394</v>
      </c>
      <c r="C393" s="7" t="s">
        <v>674</v>
      </c>
      <c r="D393" s="7" t="s">
        <v>457</v>
      </c>
      <c r="E393" s="7" t="s">
        <v>13</v>
      </c>
      <c r="F393" s="7" t="s">
        <v>352</v>
      </c>
      <c r="G393" s="7" t="s">
        <v>835</v>
      </c>
      <c r="H393" s="7" t="s">
        <v>1235</v>
      </c>
      <c r="I393" s="7" t="s">
        <v>1236</v>
      </c>
      <c r="J393" s="7" t="s">
        <v>1377</v>
      </c>
      <c r="K393" s="7" t="s">
        <v>1372</v>
      </c>
      <c r="L393" s="7" t="s">
        <v>394</v>
      </c>
      <c r="M393" s="30">
        <v>610</v>
      </c>
      <c r="N393" s="30"/>
      <c r="O393" s="30"/>
      <c r="P393" s="30">
        <v>12</v>
      </c>
      <c r="Q393" t="str">
        <f t="shared" si="6"/>
        <v>var AnglaisL0511142P=L.marker([49.2402425,4.0253606],{icon:icon_lycee,bounceOnAdd: true, bounceOnAddOptions: {duration: 500, height: 100},bounceOnAddCallback: function() {console.log('done')}}).bindPopup('&lt;p align=center&gt; &lt;font size=2&gt; &lt;b&gt;Anglais&lt;/font&gt;  &lt;br&gt;&lt;br&gt;LG SACRE-COEUR (privé)&lt;/b&gt; &lt;br&gt;&lt;i&gt;REIMS&lt;/i&gt; &lt;br&gt; &lt;table border align = center bgcolor = #D8D9CA width=100&gt; &lt;tr align=center &gt; &lt;th&gt; LV1 &lt;th&gt;610&lt;tr align=center &gt; &lt;th&gt;LV2 &lt;th&gt;&lt;tr align=center &gt; &lt;th&gt;LV3 &lt;th&gt;&lt;tr align=center &gt; &lt;th&gt; Lvapp &lt;th&gt;12');AnglaisL0511142P.addTo (AnglaisL);</v>
      </c>
    </row>
    <row r="394" spans="1:17" x14ac:dyDescent="0.2">
      <c r="A394" s="7" t="s">
        <v>11</v>
      </c>
      <c r="B394" s="10" t="s">
        <v>576</v>
      </c>
      <c r="C394" s="7" t="s">
        <v>673</v>
      </c>
      <c r="D394" s="7" t="s">
        <v>16</v>
      </c>
      <c r="E394" s="7" t="s">
        <v>17</v>
      </c>
      <c r="F394" s="7" t="s">
        <v>18</v>
      </c>
      <c r="G394" s="7" t="s">
        <v>836</v>
      </c>
      <c r="H394" s="7" t="s">
        <v>1237</v>
      </c>
      <c r="I394" s="7" t="s">
        <v>1238</v>
      </c>
      <c r="J394" s="7" t="s">
        <v>1377</v>
      </c>
      <c r="K394" s="7" t="s">
        <v>1372</v>
      </c>
      <c r="L394" s="7" t="s">
        <v>15</v>
      </c>
      <c r="M394" s="30">
        <v>838</v>
      </c>
      <c r="N394" s="30">
        <v>29</v>
      </c>
      <c r="O394" s="30"/>
      <c r="P394" s="30">
        <v>25</v>
      </c>
      <c r="Q394" t="str">
        <f t="shared" si="6"/>
        <v>var AnglaisL0080007P=L.marker([49.7710212,4.7172013],{icon:icon_lycee,bounceOnAdd: true, bounceOnAddOptions: {duration: 500, height: 100},bounceOnAddCallback: function() {console.log('done')}}).bindPopup('&lt;p align=center&gt; &lt;font size=2&gt; &lt;b&gt;Anglais&lt;/font&gt;  &lt;br&gt;&lt;br&gt;LGT SEVIGNE (public)&lt;/b&gt; &lt;br&gt;&lt;i&gt;CHARLEVILLE-MEZIERES&lt;/i&gt; &lt;br&gt; &lt;table border align = center bgcolor = #D8D9CA width=100&gt; &lt;tr align=center &gt; &lt;th&gt; LV1 &lt;th&gt;838&lt;tr align=center &gt; &lt;th&gt;LV2 &lt;th&gt;29&lt;tr align=center &gt; &lt;th&gt;LV3 &lt;th&gt;&lt;tr align=center &gt; &lt;th&gt; Lvapp &lt;th&gt;25');AnglaisL0080007P.addTo (AnglaisL);</v>
      </c>
    </row>
    <row r="395" spans="1:17" x14ac:dyDescent="0.2">
      <c r="A395" s="7" t="s">
        <v>11</v>
      </c>
      <c r="B395" s="10" t="s">
        <v>576</v>
      </c>
      <c r="C395" s="7" t="s">
        <v>673</v>
      </c>
      <c r="D395" s="7" t="s">
        <v>37</v>
      </c>
      <c r="E395" s="7" t="s">
        <v>17</v>
      </c>
      <c r="F395" s="7" t="s">
        <v>38</v>
      </c>
      <c r="G395" s="7" t="s">
        <v>837</v>
      </c>
      <c r="H395" s="7" t="s">
        <v>1239</v>
      </c>
      <c r="I395" s="7" t="s">
        <v>1240</v>
      </c>
      <c r="J395" s="7" t="s">
        <v>1377</v>
      </c>
      <c r="K395" s="7" t="s">
        <v>1372</v>
      </c>
      <c r="L395" s="7" t="s">
        <v>15</v>
      </c>
      <c r="M395" s="30">
        <v>441</v>
      </c>
      <c r="N395" s="30">
        <v>97</v>
      </c>
      <c r="O395" s="30"/>
      <c r="P395" s="30">
        <v>28</v>
      </c>
      <c r="Q395" t="str">
        <f t="shared" si="6"/>
        <v>var AnglaisL0080027L=L.marker([49.761407,4.7126167],{icon:icon_lycee,bounceOnAdd: true, bounceOnAddOptions: {duration: 500, height: 100},bounceOnAddCallback: function() {console.log('done')}}).bindPopup('&lt;p align=center&gt; &lt;font size=2&gt; &lt;b&gt;Anglais&lt;/font&gt;  &lt;br&gt;&lt;br&gt;LGT MONGE (public)&lt;/b&gt; &lt;br&gt;&lt;i&gt;CHARLEVILLE-MEZIERES&lt;/i&gt; &lt;br&gt; &lt;table border align = center bgcolor = #D8D9CA width=100&gt; &lt;tr align=center &gt; &lt;th&gt; LV1 &lt;th&gt;441&lt;tr align=center &gt; &lt;th&gt;LV2 &lt;th&gt;97&lt;tr align=center &gt; &lt;th&gt;LV3 &lt;th&gt;&lt;tr align=center &gt; &lt;th&gt; Lvapp &lt;th&gt;28');AnglaisL0080027L.addTo (AnglaisL);</v>
      </c>
    </row>
    <row r="396" spans="1:17" x14ac:dyDescent="0.2">
      <c r="A396" s="7" t="s">
        <v>11</v>
      </c>
      <c r="B396" s="10" t="s">
        <v>576</v>
      </c>
      <c r="C396" s="7" t="s">
        <v>673</v>
      </c>
      <c r="D396" s="7" t="s">
        <v>55</v>
      </c>
      <c r="E396" s="7" t="s">
        <v>17</v>
      </c>
      <c r="F396" s="7" t="s">
        <v>56</v>
      </c>
      <c r="G396" s="7" t="s">
        <v>838</v>
      </c>
      <c r="H396" s="7" t="s">
        <v>1241</v>
      </c>
      <c r="I396" s="7" t="s">
        <v>1242</v>
      </c>
      <c r="J396" s="7" t="s">
        <v>1377</v>
      </c>
      <c r="K396" s="7" t="s">
        <v>1372</v>
      </c>
      <c r="L396" s="7" t="s">
        <v>57</v>
      </c>
      <c r="M396" s="30">
        <v>844</v>
      </c>
      <c r="N396" s="30">
        <v>49</v>
      </c>
      <c r="O396" s="30"/>
      <c r="P396" s="30">
        <v>27</v>
      </c>
      <c r="Q396" t="str">
        <f t="shared" si="6"/>
        <v>var AnglaisL0080045F=L.marker([49.6923329,4.9465206],{icon:icon_lycee,bounceOnAdd: true, bounceOnAddOptions: {duration: 500, height: 100},bounceOnAddCallback: function() {console.log('done')}}).bindPopup('&lt;p align=center&gt; &lt;font size=2&gt; &lt;b&gt;Anglais&lt;/font&gt;  &lt;br&gt;&lt;br&gt;LGT PIERRE BAYLE (public)&lt;/b&gt; &lt;br&gt;&lt;i&gt;SEDAN&lt;/i&gt; &lt;br&gt; &lt;table border align = center bgcolor = #D8D9CA width=100&gt; &lt;tr align=center &gt; &lt;th&gt; LV1 &lt;th&gt;844&lt;tr align=center &gt; &lt;th&gt;LV2 &lt;th&gt;49&lt;tr align=center &gt; &lt;th&gt;LV3 &lt;th&gt;&lt;tr align=center &gt; &lt;th&gt; Lvapp &lt;th&gt;27');AnglaisL0080045F.addTo (AnglaisL);</v>
      </c>
    </row>
    <row r="397" spans="1:17" x14ac:dyDescent="0.2">
      <c r="A397" s="7" t="s">
        <v>149</v>
      </c>
      <c r="B397" s="10" t="s">
        <v>589</v>
      </c>
      <c r="C397" s="7" t="s">
        <v>673</v>
      </c>
      <c r="D397" s="7" t="s">
        <v>175</v>
      </c>
      <c r="E397" s="7" t="s">
        <v>17</v>
      </c>
      <c r="F397" s="7" t="s">
        <v>176</v>
      </c>
      <c r="G397" s="7" t="s">
        <v>839</v>
      </c>
      <c r="H397" s="7" t="s">
        <v>1243</v>
      </c>
      <c r="I397" s="7" t="s">
        <v>1244</v>
      </c>
      <c r="J397" s="7" t="s">
        <v>1377</v>
      </c>
      <c r="K397" s="7" t="s">
        <v>1372</v>
      </c>
      <c r="L397" s="7" t="s">
        <v>177</v>
      </c>
      <c r="M397" s="30">
        <v>1042</v>
      </c>
      <c r="N397" s="30">
        <v>18</v>
      </c>
      <c r="O397" s="30"/>
      <c r="P397" s="30">
        <v>40</v>
      </c>
      <c r="Q397" t="str">
        <f t="shared" si="6"/>
        <v>var AnglaisL0100015M=L.marker([48.515122,3.7161621],{icon:icon_lycee,bounceOnAdd: true, bounceOnAddOptions: {duration: 500, height: 100},bounceOnAddCallback: function() {console.log('done')}}).bindPopup('&lt;p align=center&gt; &lt;font size=2&gt; &lt;b&gt;Anglais&lt;/font&gt;  &lt;br&gt;&lt;br&gt;LGT F. ET I. JOLIOT CURIE (public)&lt;/b&gt; &lt;br&gt;&lt;i&gt;ROMILLY-SUR-SEINE&lt;/i&gt; &lt;br&gt; &lt;table border align = center bgcolor = #D8D9CA width=100&gt; &lt;tr align=center &gt; &lt;th&gt; LV1 &lt;th&gt;1042&lt;tr align=center &gt; &lt;th&gt;LV2 &lt;th&gt;18&lt;tr align=center &gt; &lt;th&gt;LV3 &lt;th&gt;&lt;tr align=center &gt; &lt;th&gt; Lvapp &lt;th&gt;40');AnglaisL0100015M.addTo (AnglaisL);</v>
      </c>
    </row>
    <row r="398" spans="1:17" x14ac:dyDescent="0.2">
      <c r="A398" s="7" t="s">
        <v>149</v>
      </c>
      <c r="B398" s="10" t="s">
        <v>590</v>
      </c>
      <c r="C398" s="7" t="s">
        <v>673</v>
      </c>
      <c r="D398" s="7" t="s">
        <v>183</v>
      </c>
      <c r="E398" s="7" t="s">
        <v>17</v>
      </c>
      <c r="F398" s="7" t="s">
        <v>184</v>
      </c>
      <c r="G398" s="7" t="s">
        <v>840</v>
      </c>
      <c r="H398" s="7" t="s">
        <v>1245</v>
      </c>
      <c r="I398" s="7" t="s">
        <v>1246</v>
      </c>
      <c r="J398" s="7" t="s">
        <v>1377</v>
      </c>
      <c r="K398" s="7" t="s">
        <v>1372</v>
      </c>
      <c r="L398" s="7" t="s">
        <v>185</v>
      </c>
      <c r="M398" s="30">
        <v>999</v>
      </c>
      <c r="N398" s="30"/>
      <c r="O398" s="30"/>
      <c r="P398" s="30">
        <v>42</v>
      </c>
      <c r="Q398" t="str">
        <f t="shared" si="6"/>
        <v>var AnglaisL0100022V=L.marker([48.2700513,4.0802402],{icon:icon_lycee,bounceOnAdd: true, bounceOnAddOptions: {duration: 500, height: 100},bounceOnAddCallback: function() {console.log('done')}}).bindPopup('&lt;p align=center&gt; &lt;font size=2&gt; &lt;b&gt;Anglais&lt;/font&gt;  &lt;br&gt;&lt;br&gt;LGT CHRESTIEN DE TROYES (public)&lt;/b&gt; &lt;br&gt;&lt;i&gt;TROYES&lt;/i&gt; &lt;br&gt; &lt;table border align = center bgcolor = #D8D9CA width=100&gt; &lt;tr align=center &gt; &lt;th&gt; LV1 &lt;th&gt;999&lt;tr align=center &gt; &lt;th&gt;LV2 &lt;th&gt;&lt;tr align=center &gt; &lt;th&gt;LV3 &lt;th&gt;&lt;tr align=center &gt; &lt;th&gt; Lvapp &lt;th&gt;42');AnglaisL0100022V.addTo (AnglaisL);</v>
      </c>
    </row>
    <row r="399" spans="1:17" x14ac:dyDescent="0.2">
      <c r="A399" s="7" t="s">
        <v>149</v>
      </c>
      <c r="B399" s="10" t="s">
        <v>590</v>
      </c>
      <c r="C399" s="7" t="s">
        <v>673</v>
      </c>
      <c r="D399" s="7" t="s">
        <v>258</v>
      </c>
      <c r="E399" s="7" t="s">
        <v>17</v>
      </c>
      <c r="F399" s="7" t="s">
        <v>259</v>
      </c>
      <c r="G399" s="7" t="s">
        <v>841</v>
      </c>
      <c r="H399" s="7" t="s">
        <v>1247</v>
      </c>
      <c r="I399" s="7" t="s">
        <v>1248</v>
      </c>
      <c r="J399" s="7" t="s">
        <v>1377</v>
      </c>
      <c r="K399" s="7" t="s">
        <v>1372</v>
      </c>
      <c r="L399" s="7" t="s">
        <v>211</v>
      </c>
      <c r="M399" s="30">
        <v>726</v>
      </c>
      <c r="N399" s="30"/>
      <c r="O399" s="30"/>
      <c r="P399" s="30">
        <v>59</v>
      </c>
      <c r="Q399" t="str">
        <f t="shared" si="6"/>
        <v>var AnglaisL0101016A=L.marker([48.2919226,4.0247894],{icon:icon_lycee,bounceOnAdd: true, bounceOnAddOptions: {duration: 500, height: 100},bounceOnAddCallback: function() {console.log('done')}}).bindPopup('&lt;p align=center&gt; &lt;font size=2&gt; &lt;b&gt;Anglais&lt;/font&gt;  &lt;br&gt;&lt;br&gt;LGT EDOUARD HERRIOT (public)&lt;/b&gt; &lt;br&gt;&lt;i&gt;SAINTE-SAVINE&lt;/i&gt; &lt;br&gt; &lt;table border align = center bgcolor = #D8D9CA width=100&gt; &lt;tr align=center &gt; &lt;th&gt; LV1 &lt;th&gt;726&lt;tr align=center &gt; &lt;th&gt;LV2 &lt;th&gt;&lt;tr align=center &gt; &lt;th&gt;LV3 &lt;th&gt;&lt;tr align=center &gt; &lt;th&gt; Lvapp &lt;th&gt;59');AnglaisL0101016A.addTo (AnglaisL);</v>
      </c>
    </row>
    <row r="400" spans="1:17" x14ac:dyDescent="0.2">
      <c r="A400" s="7" t="s">
        <v>356</v>
      </c>
      <c r="B400" s="10" t="s">
        <v>394</v>
      </c>
      <c r="C400" s="7" t="s">
        <v>673</v>
      </c>
      <c r="D400" s="7" t="s">
        <v>395</v>
      </c>
      <c r="E400" s="7" t="s">
        <v>17</v>
      </c>
      <c r="F400" s="7" t="s">
        <v>241</v>
      </c>
      <c r="G400" s="7" t="s">
        <v>842</v>
      </c>
      <c r="H400" s="7" t="s">
        <v>1249</v>
      </c>
      <c r="I400" s="7" t="s">
        <v>1250</v>
      </c>
      <c r="J400" s="7" t="s">
        <v>1377</v>
      </c>
      <c r="K400" s="7" t="s">
        <v>1372</v>
      </c>
      <c r="L400" s="7" t="s">
        <v>394</v>
      </c>
      <c r="M400" s="30">
        <v>825</v>
      </c>
      <c r="N400" s="30">
        <v>236</v>
      </c>
      <c r="O400" s="30"/>
      <c r="P400" s="30">
        <v>51</v>
      </c>
      <c r="Q400" t="str">
        <f t="shared" si="6"/>
        <v>var AnglaisL0510032H=L.marker([49.2583268,4.0455019],{icon:icon_lycee,bounceOnAdd: true, bounceOnAddOptions: {duration: 500, height: 100},bounceOnAddCallback: function() {console.log('done')}}).bindPopup('&lt;p align=center&gt; &lt;font size=2&gt; &lt;b&gt;Anglais&lt;/font&gt;  &lt;br&gt;&lt;br&gt;LGT JEAN JAURES (public)&lt;/b&gt; &lt;br&gt;&lt;i&gt;REIMS&lt;/i&gt; &lt;br&gt; &lt;table border align = center bgcolor = #D8D9CA width=100&gt; &lt;tr align=center &gt; &lt;th&gt; LV1 &lt;th&gt;825&lt;tr align=center &gt; &lt;th&gt;LV2 &lt;th&gt;236&lt;tr align=center &gt; &lt;th&gt;LV3 &lt;th&gt;&lt;tr align=center &gt; &lt;th&gt; Lvapp &lt;th&gt;51');AnglaisL0510032H.addTo (AnglaisL);</v>
      </c>
    </row>
    <row r="401" spans="1:17" x14ac:dyDescent="0.2">
      <c r="A401" s="7" t="s">
        <v>356</v>
      </c>
      <c r="B401" s="10" t="s">
        <v>394</v>
      </c>
      <c r="C401" s="7" t="s">
        <v>673</v>
      </c>
      <c r="D401" s="7" t="s">
        <v>396</v>
      </c>
      <c r="E401" s="7" t="s">
        <v>17</v>
      </c>
      <c r="F401" s="7" t="s">
        <v>397</v>
      </c>
      <c r="G401" s="7" t="s">
        <v>843</v>
      </c>
      <c r="H401" s="7" t="s">
        <v>1251</v>
      </c>
      <c r="I401" s="7" t="s">
        <v>1252</v>
      </c>
      <c r="J401" s="7" t="s">
        <v>1377</v>
      </c>
      <c r="K401" s="7" t="s">
        <v>1372</v>
      </c>
      <c r="L401" s="7" t="s">
        <v>394</v>
      </c>
      <c r="M401" s="30">
        <v>1260</v>
      </c>
      <c r="N401" s="30">
        <v>8</v>
      </c>
      <c r="O401" s="30"/>
      <c r="P401" s="30"/>
      <c r="Q401" t="str">
        <f t="shared" si="6"/>
        <v>var AnglaisL0510034K=L.marker([49.2632382,4.0266645],{icon:icon_lycee,bounceOnAdd: true, bounceOnAddOptions: {duration: 500, height: 100},bounceOnAddCallback: function() {console.log('done')}}).bindPopup('&lt;p align=center&gt; &lt;font size=2&gt; &lt;b&gt;Anglais&lt;/font&gt;  &lt;br&gt;&lt;br&gt;LGT FRANKLIN ROOSEVELT (public)&lt;/b&gt; &lt;br&gt;&lt;i&gt;REIMS&lt;/i&gt; &lt;br&gt; &lt;table border align = center bgcolor = #D8D9CA width=100&gt; &lt;tr align=center &gt; &lt;th&gt; LV1 &lt;th&gt;1260&lt;tr align=center &gt; &lt;th&gt;LV2 &lt;th&gt;8&lt;tr align=center &gt; &lt;th&gt;LV3 &lt;th&gt;&lt;tr align=center &gt; &lt;th&gt; Lvapp &lt;th&gt;');AnglaisL0510034K.addTo (AnglaisL);</v>
      </c>
    </row>
    <row r="402" spans="1:17" x14ac:dyDescent="0.2">
      <c r="A402" s="7" t="s">
        <v>356</v>
      </c>
      <c r="B402" s="10" t="s">
        <v>394</v>
      </c>
      <c r="C402" s="7" t="s">
        <v>673</v>
      </c>
      <c r="D402" s="7" t="s">
        <v>537</v>
      </c>
      <c r="E402" s="7" t="s">
        <v>17</v>
      </c>
      <c r="F402" s="7" t="s">
        <v>407</v>
      </c>
      <c r="G402" s="7" t="s">
        <v>844</v>
      </c>
      <c r="H402" s="7" t="s">
        <v>1253</v>
      </c>
      <c r="I402" s="7" t="s">
        <v>1254</v>
      </c>
      <c r="J402" s="7" t="s">
        <v>1377</v>
      </c>
      <c r="K402" s="7" t="s">
        <v>1372</v>
      </c>
      <c r="L402" s="7" t="s">
        <v>394</v>
      </c>
      <c r="M402" s="30">
        <v>432</v>
      </c>
      <c r="N402" s="30"/>
      <c r="O402" s="30"/>
      <c r="P402" s="30">
        <v>19</v>
      </c>
      <c r="Q402" t="str">
        <f t="shared" si="6"/>
        <v>var AnglaisL0511901P=L.marker([49.2828275,4.024205],{icon:icon_lycee,bounceOnAdd: true, bounceOnAddOptions: {duration: 500, height: 100},bounceOnAddCallback: function() {console.log('done')}}).bindPopup('&lt;p align=center&gt; &lt;font size=2&gt; &lt;b&gt;Anglais&lt;/font&gt;  &lt;br&gt;&lt;br&gt;LGT COLBERT (public)&lt;/b&gt; &lt;br&gt;&lt;i&gt;REIMS&lt;/i&gt; &lt;br&gt; &lt;table border align = center bgcolor = #D8D9CA width=100&gt; &lt;tr align=center &gt; &lt;th&gt; LV1 &lt;th&gt;432&lt;tr align=center &gt; &lt;th&gt;LV2 &lt;th&gt;&lt;tr align=center &gt; &lt;th&gt;LV3 &lt;th&gt;&lt;tr align=center &gt; &lt;th&gt; Lvapp &lt;th&gt;19');AnglaisL0511901P.addTo (AnglaisL);</v>
      </c>
    </row>
    <row r="403" spans="1:17" x14ac:dyDescent="0.2">
      <c r="A403" s="7" t="s">
        <v>356</v>
      </c>
      <c r="B403" s="10" t="s">
        <v>394</v>
      </c>
      <c r="C403" s="7" t="s">
        <v>673</v>
      </c>
      <c r="D403" s="7" t="s">
        <v>538</v>
      </c>
      <c r="E403" s="7" t="s">
        <v>17</v>
      </c>
      <c r="F403" s="7" t="s">
        <v>539</v>
      </c>
      <c r="G403" s="7" t="s">
        <v>845</v>
      </c>
      <c r="H403" s="7" t="s">
        <v>1255</v>
      </c>
      <c r="I403" s="7" t="s">
        <v>1256</v>
      </c>
      <c r="J403" s="7" t="s">
        <v>1377</v>
      </c>
      <c r="K403" s="7" t="s">
        <v>1372</v>
      </c>
      <c r="L403" s="7" t="s">
        <v>394</v>
      </c>
      <c r="M403" s="30">
        <v>967</v>
      </c>
      <c r="N403" s="30">
        <v>13</v>
      </c>
      <c r="O403" s="30"/>
      <c r="P403" s="30">
        <v>35</v>
      </c>
      <c r="Q403" t="str">
        <f t="shared" si="6"/>
        <v>var AnglaisL0511926S=L.marker([49.2425565,4.0268689],{icon:icon_lycee,bounceOnAdd: true, bounceOnAddOptions: {duration: 500, height: 100},bounceOnAddCallback: function() {console.log('done')}}).bindPopup('&lt;p align=center&gt; &lt;font size=2&gt; &lt;b&gt;Anglais&lt;/font&gt;  &lt;br&gt;&lt;br&gt;LGT MARC CHAGALL (public)&lt;/b&gt; &lt;br&gt;&lt;i&gt;REIMS&lt;/i&gt; &lt;br&gt; &lt;table border align = center bgcolor = #D8D9CA width=100&gt; &lt;tr align=center &gt; &lt;th&gt; LV1 &lt;th&gt;967&lt;tr align=center &gt; &lt;th&gt;LV2 &lt;th&gt;13&lt;tr align=center &gt; &lt;th&gt;LV3 &lt;th&gt;&lt;tr align=center &gt; &lt;th&gt; Lvapp &lt;th&gt;35');AnglaisL0511926S.addTo (AnglaisL);</v>
      </c>
    </row>
    <row r="404" spans="1:17" x14ac:dyDescent="0.2">
      <c r="A404" s="7" t="s">
        <v>609</v>
      </c>
      <c r="B404" s="10" t="s">
        <v>302</v>
      </c>
      <c r="C404" s="7" t="s">
        <v>673</v>
      </c>
      <c r="D404" s="7" t="s">
        <v>283</v>
      </c>
      <c r="E404" s="7" t="s">
        <v>17</v>
      </c>
      <c r="F404" s="7" t="s">
        <v>285</v>
      </c>
      <c r="G404" s="7" t="s">
        <v>846</v>
      </c>
      <c r="H404" s="7" t="s">
        <v>1257</v>
      </c>
      <c r="I404" s="7" t="s">
        <v>1258</v>
      </c>
      <c r="J404" s="7" t="s">
        <v>1377</v>
      </c>
      <c r="K404" s="7" t="s">
        <v>1372</v>
      </c>
      <c r="L404" s="7" t="s">
        <v>286</v>
      </c>
      <c r="M404" s="30">
        <v>239</v>
      </c>
      <c r="N404" s="30">
        <v>24</v>
      </c>
      <c r="O404" s="30"/>
      <c r="P404" s="30"/>
      <c r="Q404" t="str">
        <f t="shared" si="6"/>
        <v>var AnglaisL0520019N=L.marker([48.4427289,5.1385305],{icon:icon_lycee,bounceOnAdd: true, bounceOnAddOptions: {duration: 500, height: 100},bounceOnAddCallback: function() {console.log('done')}}).bindPopup('&lt;p align=center&gt; &lt;font size=2&gt; &lt;b&gt;Anglais&lt;/font&gt;  &lt;br&gt;&lt;br&gt;LGT PHILIPPE LEBON (public)&lt;/b&gt; &lt;br&gt;&lt;i&gt;JOINVILLE&lt;/i&gt; &lt;br&gt; &lt;table border align = center bgcolor = #D8D9CA width=100&gt; &lt;tr align=center &gt; &lt;th&gt; LV1 &lt;th&gt;239&lt;tr align=center &gt; &lt;th&gt;LV2 &lt;th&gt;24&lt;tr align=center &gt; &lt;th&gt;LV3 &lt;th&gt;&lt;tr align=center &gt; &lt;th&gt; Lvapp &lt;th&gt;');AnglaisL0520019N.addTo (AnglaisL);</v>
      </c>
    </row>
    <row r="405" spans="1:17" x14ac:dyDescent="0.2">
      <c r="A405" s="7" t="s">
        <v>609</v>
      </c>
      <c r="B405" s="10" t="s">
        <v>302</v>
      </c>
      <c r="C405" s="7" t="s">
        <v>673</v>
      </c>
      <c r="D405" s="7" t="s">
        <v>300</v>
      </c>
      <c r="E405" s="7" t="s">
        <v>17</v>
      </c>
      <c r="F405" s="7" t="s">
        <v>301</v>
      </c>
      <c r="G405" s="7" t="s">
        <v>847</v>
      </c>
      <c r="H405" s="7" t="s">
        <v>1259</v>
      </c>
      <c r="I405" s="7" t="s">
        <v>1260</v>
      </c>
      <c r="J405" s="7" t="s">
        <v>1377</v>
      </c>
      <c r="K405" s="7" t="s">
        <v>1372</v>
      </c>
      <c r="L405" s="7" t="s">
        <v>302</v>
      </c>
      <c r="M405" s="30">
        <v>601</v>
      </c>
      <c r="N405" s="30">
        <v>13</v>
      </c>
      <c r="O405" s="30"/>
      <c r="P405" s="30"/>
      <c r="Q405" t="str">
        <f t="shared" si="6"/>
        <v>var AnglaisL0520027X=L.marker([48.6434668,4.9638164],{icon:icon_lycee,bounceOnAdd: true, bounceOnAddOptions: {duration: 500, height: 100},bounceOnAddCallback: function() {console.log('done')}}).bindPopup('&lt;p align=center&gt; &lt;font size=2&gt; &lt;b&gt;Anglais&lt;/font&gt;  &lt;br&gt;&lt;br&gt;LGT ST EXUPERY (public)&lt;/b&gt; &lt;br&gt;&lt;i&gt;SAINT-DIZIER&lt;/i&gt; &lt;br&gt; &lt;table border align = center bgcolor = #D8D9CA width=100&gt; &lt;tr align=center &gt; &lt;th&gt; LV1 &lt;th&gt;601&lt;tr align=center &gt; &lt;th&gt;LV2 &lt;th&gt;13&lt;tr align=center &gt; &lt;th&gt;LV3 &lt;th&gt;&lt;tr align=center &gt; &lt;th&gt; Lvapp &lt;th&gt;');AnglaisL0520027X.addTo (AnglaisL);</v>
      </c>
    </row>
    <row r="406" spans="1:17" x14ac:dyDescent="0.2">
      <c r="A406" s="7" t="s">
        <v>609</v>
      </c>
      <c r="B406" s="10" t="s">
        <v>302</v>
      </c>
      <c r="C406" s="7" t="s">
        <v>673</v>
      </c>
      <c r="D406" s="7" t="s">
        <v>303</v>
      </c>
      <c r="E406" s="7" t="s">
        <v>17</v>
      </c>
      <c r="F406" s="7" t="s">
        <v>304</v>
      </c>
      <c r="G406" s="7" t="s">
        <v>848</v>
      </c>
      <c r="H406" s="7" t="s">
        <v>1261</v>
      </c>
      <c r="I406" s="7" t="s">
        <v>1262</v>
      </c>
      <c r="J406" s="7" t="s">
        <v>1377</v>
      </c>
      <c r="K406" s="7" t="s">
        <v>1372</v>
      </c>
      <c r="L406" s="7" t="s">
        <v>302</v>
      </c>
      <c r="M406" s="30">
        <v>288</v>
      </c>
      <c r="N406" s="30">
        <v>5</v>
      </c>
      <c r="O406" s="30"/>
      <c r="P406" s="30"/>
      <c r="Q406" t="str">
        <f t="shared" si="6"/>
        <v>var AnglaisL0520028Y=L.marker([48.6443421,4.9756334],{icon:icon_lycee,bounceOnAdd: true, bounceOnAddOptions: {duration: 500, height: 100},bounceOnAddCallback: function() {console.log('done')}}).bindPopup('&lt;p align=center&gt; &lt;font size=2&gt; &lt;b&gt;Anglais&lt;/font&gt;  &lt;br&gt;&lt;br&gt;LGT BLAISE PASCAL (public)&lt;/b&gt; &lt;br&gt;&lt;i&gt;SAINT-DIZIER&lt;/i&gt; &lt;br&gt; &lt;table border align = center bgcolor = #D8D9CA width=100&gt; &lt;tr align=center &gt; &lt;th&gt; LV1 &lt;th&gt;288&lt;tr align=center &gt; &lt;th&gt;LV2 &lt;th&gt;5&lt;tr align=center &gt; &lt;th&gt;LV3 &lt;th&gt;&lt;tr align=center &gt; &lt;th&gt; Lvapp &lt;th&gt;');AnglaisL0520028Y.addTo (AnglaisL);</v>
      </c>
    </row>
    <row r="407" spans="1:17" x14ac:dyDescent="0.2">
      <c r="A407" s="7" t="s">
        <v>609</v>
      </c>
      <c r="B407" s="10" t="s">
        <v>578</v>
      </c>
      <c r="C407" s="7" t="s">
        <v>673</v>
      </c>
      <c r="D407" s="7" t="s">
        <v>348</v>
      </c>
      <c r="E407" s="7" t="s">
        <v>17</v>
      </c>
      <c r="F407" s="7" t="s">
        <v>341</v>
      </c>
      <c r="G407" s="7" t="s">
        <v>849</v>
      </c>
      <c r="H407" s="7" t="s">
        <v>1263</v>
      </c>
      <c r="I407" s="7" t="s">
        <v>1264</v>
      </c>
      <c r="J407" s="7" t="s">
        <v>1377</v>
      </c>
      <c r="K407" s="7" t="s">
        <v>1372</v>
      </c>
      <c r="L407" s="7" t="s">
        <v>273</v>
      </c>
      <c r="M407" s="30">
        <v>698</v>
      </c>
      <c r="N407" s="30"/>
      <c r="O407" s="30"/>
      <c r="P407" s="30">
        <v>33</v>
      </c>
      <c r="Q407" t="str">
        <f t="shared" si="6"/>
        <v>var AnglaisL0520844K=L.marker([48.1065656,5.1477137],{icon:icon_lycee,bounceOnAdd: true, bounceOnAddOptions: {duration: 500, height: 100},bounceOnAddCallback: function() {console.log('done')}}).bindPopup('&lt;p align=center&gt; &lt;font size=2&gt; &lt;b&gt;Anglais&lt;/font&gt;  &lt;br&gt;&lt;br&gt;LGT EDME BOUCHARDON (public)&lt;/b&gt; &lt;br&gt;&lt;i&gt;CHAUMONT&lt;/i&gt; &lt;br&gt; &lt;table border align = center bgcolor = #D8D9CA width=100&gt; &lt;tr align=center &gt; &lt;th&gt; LV1 &lt;th&gt;698&lt;tr align=center &gt; &lt;th&gt;LV2 &lt;th&gt;&lt;tr align=center &gt; &lt;th&gt;LV3 &lt;th&gt;&lt;tr align=center &gt; &lt;th&gt; Lvapp &lt;th&gt;33');AnglaisL0520844K.addTo (AnglaisL);</v>
      </c>
    </row>
    <row r="408" spans="1:17" x14ac:dyDescent="0.2">
      <c r="A408" s="7" t="s">
        <v>356</v>
      </c>
      <c r="B408" s="10" t="s">
        <v>394</v>
      </c>
      <c r="C408" s="7" t="s">
        <v>673</v>
      </c>
      <c r="D408" s="7" t="s">
        <v>398</v>
      </c>
      <c r="E408" s="7" t="s">
        <v>17</v>
      </c>
      <c r="F408" s="7" t="s">
        <v>399</v>
      </c>
      <c r="G408" s="7" t="s">
        <v>850</v>
      </c>
      <c r="H408" s="7" t="s">
        <v>1265</v>
      </c>
      <c r="I408" s="7" t="s">
        <v>1266</v>
      </c>
      <c r="J408" s="7" t="s">
        <v>1377</v>
      </c>
      <c r="K408" s="7" t="s">
        <v>1372</v>
      </c>
      <c r="L408" s="7" t="s">
        <v>394</v>
      </c>
      <c r="M408" s="30">
        <v>992</v>
      </c>
      <c r="N408" s="30">
        <v>12</v>
      </c>
      <c r="O408" s="30"/>
      <c r="P408" s="30"/>
      <c r="Q408" t="str">
        <f t="shared" si="6"/>
        <v>var AnglaisL0510035L=L.marker([49.2511515,4.0277058],{icon:icon_lycee,bounceOnAdd: true, bounceOnAddOptions: {duration: 500, height: 100},bounceOnAddCallback: function() {console.log('done')}}).bindPopup('&lt;p align=center&gt; &lt;font size=2&gt; &lt;b&gt;Anglais&lt;/font&gt;  &lt;br&gt;&lt;br&gt;LGT HUGUES LIBERGIER (public)&lt;/b&gt; &lt;br&gt;&lt;i&gt;REIMS&lt;/i&gt; &lt;br&gt; &lt;table border align = center bgcolor = #D8D9CA width=100&gt; &lt;tr align=center &gt; &lt;th&gt; LV1 &lt;th&gt;992&lt;tr align=center &gt; &lt;th&gt;LV2 &lt;th&gt;12&lt;tr align=center &gt; &lt;th&gt;LV3 &lt;th&gt;&lt;tr align=center &gt; &lt;th&gt; Lvapp &lt;th&gt;');AnglaisL0510035L.addTo (AnglaisL);</v>
      </c>
    </row>
    <row r="409" spans="1:17" x14ac:dyDescent="0.2">
      <c r="A409" s="7" t="s">
        <v>609</v>
      </c>
      <c r="B409" s="10" t="s">
        <v>302</v>
      </c>
      <c r="C409" s="7" t="s">
        <v>674</v>
      </c>
      <c r="D409" s="7" t="s">
        <v>320</v>
      </c>
      <c r="E409" s="7" t="s">
        <v>17</v>
      </c>
      <c r="F409" s="7" t="s">
        <v>598</v>
      </c>
      <c r="G409" s="7" t="s">
        <v>851</v>
      </c>
      <c r="H409" s="7" t="s">
        <v>1267</v>
      </c>
      <c r="I409" s="7" t="s">
        <v>1268</v>
      </c>
      <c r="J409" s="7" t="s">
        <v>1377</v>
      </c>
      <c r="K409" s="7" t="s">
        <v>1372</v>
      </c>
      <c r="L409" s="7" t="s">
        <v>302</v>
      </c>
      <c r="M409" s="30">
        <v>302</v>
      </c>
      <c r="N409" s="30">
        <v>48</v>
      </c>
      <c r="O409" s="30"/>
      <c r="P409" s="30">
        <v>15</v>
      </c>
      <c r="Q409" t="str">
        <f t="shared" si="6"/>
        <v>var AnglaisL0520679F=L.marker([48.6387631,4.9488417],{icon:icon_lycee,bounceOnAdd: true, bounceOnAddOptions: {duration: 500, height: 100},bounceOnAddCallback: function() {console.log('done')}}).bindPopup('&lt;p align=center&gt; &lt;font size=2&gt; &lt;b&gt;Anglais&lt;/font&gt;  &lt;br&gt;&lt;br&gt;LGT ESTIC (privé)&lt;/b&gt; &lt;br&gt;&lt;i&gt;SAINT-DIZIER&lt;/i&gt; &lt;br&gt; &lt;table border align = center bgcolor = #D8D9CA width=100&gt; &lt;tr align=center &gt; &lt;th&gt; LV1 &lt;th&gt;302&lt;tr align=center &gt; &lt;th&gt;LV2 &lt;th&gt;48&lt;tr align=center &gt; &lt;th&gt;LV3 &lt;th&gt;&lt;tr align=center &gt; &lt;th&gt; Lvapp &lt;th&gt;15');AnglaisL0520679F.addTo (AnglaisL);</v>
      </c>
    </row>
    <row r="410" spans="1:17" x14ac:dyDescent="0.2">
      <c r="A410" s="7" t="s">
        <v>609</v>
      </c>
      <c r="B410" s="10" t="s">
        <v>578</v>
      </c>
      <c r="C410" s="7" t="s">
        <v>674</v>
      </c>
      <c r="D410" s="7" t="s">
        <v>322</v>
      </c>
      <c r="E410" s="7" t="s">
        <v>17</v>
      </c>
      <c r="F410" s="7" t="s">
        <v>323</v>
      </c>
      <c r="G410" s="7" t="s">
        <v>852</v>
      </c>
      <c r="H410" s="7" t="s">
        <v>1269</v>
      </c>
      <c r="I410" s="7" t="s">
        <v>1270</v>
      </c>
      <c r="J410" s="7" t="s">
        <v>1377</v>
      </c>
      <c r="K410" s="7" t="s">
        <v>1372</v>
      </c>
      <c r="L410" s="7" t="s">
        <v>273</v>
      </c>
      <c r="M410" s="30">
        <v>175</v>
      </c>
      <c r="N410" s="30"/>
      <c r="O410" s="30"/>
      <c r="P410" s="30"/>
      <c r="Q410" t="str">
        <f t="shared" si="6"/>
        <v>var AnglaisL0520685M=L.marker([48.0782686,5.146354],{icon:icon_lycee,bounceOnAdd: true, bounceOnAddOptions: {duration: 500, height: 100},bounceOnAddCallback: function() {console.log('done')}}).bindPopup('&lt;p align=center&gt; &lt;font size=2&gt; &lt;b&gt;Anglais&lt;/font&gt;  &lt;br&gt;&lt;br&gt;LGT OUDINOT (privé)&lt;/b&gt; &lt;br&gt;&lt;i&gt;CHAUMONT&lt;/i&gt; &lt;br&gt; &lt;table border align = center bgcolor = #D8D9CA width=100&gt; &lt;tr align=center &gt; &lt;th&gt; LV1 &lt;th&gt;175&lt;tr align=center &gt; &lt;th&gt;LV2 &lt;th&gt;&lt;tr align=center &gt; &lt;th&gt;LV3 &lt;th&gt;&lt;tr align=center &gt; &lt;th&gt; Lvapp &lt;th&gt;');AnglaisL0520685M.addTo (AnglaisL);</v>
      </c>
    </row>
    <row r="411" spans="1:17" x14ac:dyDescent="0.2">
      <c r="A411" s="7" t="s">
        <v>149</v>
      </c>
      <c r="B411" s="10" t="s">
        <v>589</v>
      </c>
      <c r="C411" s="7" t="s">
        <v>673</v>
      </c>
      <c r="D411" s="7" t="s">
        <v>178</v>
      </c>
      <c r="E411" s="7" t="s">
        <v>70</v>
      </c>
      <c r="F411" s="7" t="s">
        <v>179</v>
      </c>
      <c r="G411" s="7" t="s">
        <v>853</v>
      </c>
      <c r="H411" s="7" t="s">
        <v>1271</v>
      </c>
      <c r="I411" s="7" t="s">
        <v>1272</v>
      </c>
      <c r="J411" s="7" t="s">
        <v>1377</v>
      </c>
      <c r="K411" s="7" t="s">
        <v>1372</v>
      </c>
      <c r="L411" s="7" t="s">
        <v>177</v>
      </c>
      <c r="M411" s="30">
        <v>437</v>
      </c>
      <c r="N411" s="30"/>
      <c r="O411" s="30"/>
      <c r="P411" s="30"/>
      <c r="Q411" t="str">
        <f t="shared" si="6"/>
        <v>var AnglaisL0100016N=L.marker([48.5169346,3.7170874],{icon:icon_lycee,bounceOnAdd: true, bounceOnAddOptions: {duration: 500, height: 100},bounceOnAddCallback: function() {console.log('done')}}).bindPopup('&lt;p align=center&gt; &lt;font size=2&gt; &lt;b&gt;Anglais&lt;/font&gt;  &lt;br&gt;&lt;br&gt;LP DENIS DIDEROT (public)&lt;/b&gt; &lt;br&gt;&lt;i&gt;ROMILLY-SUR-SEINE&lt;/i&gt; &lt;br&gt; &lt;table border align = center bgcolor = #D8D9CA width=100&gt; &lt;tr align=center &gt; &lt;th&gt; LV1 &lt;th&gt;437&lt;tr align=center &gt; &lt;th&gt;LV2 &lt;th&gt;&lt;tr align=center &gt; &lt;th&gt;LV3 &lt;th&gt;&lt;tr align=center &gt; &lt;th&gt; Lvapp &lt;th&gt;');AnglaisL0100016N.addTo (AnglaisL);</v>
      </c>
    </row>
    <row r="412" spans="1:17" x14ac:dyDescent="0.2">
      <c r="A412" s="7" t="s">
        <v>149</v>
      </c>
      <c r="B412" s="10" t="s">
        <v>590</v>
      </c>
      <c r="C412" s="7" t="s">
        <v>673</v>
      </c>
      <c r="D412" s="7" t="s">
        <v>251</v>
      </c>
      <c r="E412" s="7" t="s">
        <v>70</v>
      </c>
      <c r="F412" s="7" t="s">
        <v>252</v>
      </c>
      <c r="G412" s="7" t="s">
        <v>854</v>
      </c>
      <c r="H412" s="7" t="s">
        <v>1359</v>
      </c>
      <c r="I412" s="7" t="s">
        <v>1360</v>
      </c>
      <c r="J412" s="7" t="s">
        <v>1377</v>
      </c>
      <c r="K412" s="7" t="s">
        <v>1372</v>
      </c>
      <c r="L412" s="7" t="s">
        <v>185</v>
      </c>
      <c r="M412" s="30">
        <v>405</v>
      </c>
      <c r="N412" s="30"/>
      <c r="O412" s="30"/>
      <c r="P412" s="30"/>
      <c r="Q412" t="str">
        <f t="shared" ref="Q412:Q455" si="7">"var Anglais"&amp;J412&amp;D412&amp;"=L.marker(["&amp;H412&amp;","&amp;I412&amp;"],{icon:"&amp;K412&amp;",bounceOnAdd: true, bounceOnAddOptions: {duration: 500, height: 100},bounceOnAddCallback: function() {console.log('done')}}).bindPopup('&lt;p align=center&gt; &lt;font size=2&gt; &lt;b&gt;Anglais&lt;/font&gt;  &lt;br&gt;&lt;br&gt;"&amp;G412&amp;" "&amp;C412&amp;"&lt;/b&gt; &lt;br&gt;&lt;i&gt;"&amp;L412&amp;"&lt;/i&gt; &lt;br&gt; &lt;table border align = center bgcolor = #D8D9CA width=100&gt; &lt;tr align=center &gt; &lt;th&gt; LV1 &lt;th&gt;"&amp;M412&amp;"&lt;tr align=center &gt; &lt;th&gt;LV2 &lt;th&gt;"&amp;N412&amp;"&lt;tr align=center &gt; &lt;th&gt;LV3 &lt;th&gt;"&amp;O412&amp;"&lt;tr align=center &gt; &lt;th&gt; Lvapp &lt;th&gt;"&amp;P412&amp;"');Anglais"&amp;J412&amp;D412&amp;".addTo (Anglais"&amp;J412&amp;");"</f>
        <v>var AnglaisL0100945Y=L.marker([48.3155632,4.0708254],{icon:icon_lycee,bounceOnAdd: true, bounceOnAddOptions: {duration: 500, height: 100},bounceOnAddCallback: function() {console.log('done')}}).bindPopup('&lt;p align=center&gt; &lt;font size=2&gt; &lt;b&gt;Anglais&lt;/font&gt;  &lt;br&gt;&lt;br&gt;LP GABRIEL VOISIN (public)&lt;/b&gt; &lt;br&gt;&lt;i&gt;TROYES&lt;/i&gt; &lt;br&gt; &lt;table border align = center bgcolor = #D8D9CA width=100&gt; &lt;tr align=center &gt; &lt;th&gt; LV1 &lt;th&gt;405&lt;tr align=center &gt; &lt;th&gt;LV2 &lt;th&gt;&lt;tr align=center &gt; &lt;th&gt;LV3 &lt;th&gt;&lt;tr align=center &gt; &lt;th&gt; Lvapp &lt;th&gt;');AnglaisL0100945Y.addTo (AnglaisL);</v>
      </c>
    </row>
    <row r="413" spans="1:17" x14ac:dyDescent="0.2">
      <c r="A413" s="7" t="s">
        <v>609</v>
      </c>
      <c r="B413" s="10" t="s">
        <v>578</v>
      </c>
      <c r="C413" s="7" t="s">
        <v>673</v>
      </c>
      <c r="D413" s="7" t="s">
        <v>271</v>
      </c>
      <c r="E413" s="7" t="s">
        <v>70</v>
      </c>
      <c r="F413" s="7" t="s">
        <v>272</v>
      </c>
      <c r="G413" s="7" t="s">
        <v>855</v>
      </c>
      <c r="H413" s="7" t="s">
        <v>1361</v>
      </c>
      <c r="I413" s="7" t="s">
        <v>1362</v>
      </c>
      <c r="J413" s="7" t="s">
        <v>1377</v>
      </c>
      <c r="K413" s="7" t="s">
        <v>1372</v>
      </c>
      <c r="L413" s="7" t="s">
        <v>273</v>
      </c>
      <c r="M413" s="30">
        <v>395</v>
      </c>
      <c r="N413" s="30"/>
      <c r="O413" s="30"/>
      <c r="P413" s="30"/>
      <c r="Q413" t="str">
        <f t="shared" si="7"/>
        <v>var AnglaisL0520008B=L.marker([48.0919868,5.1429321],{icon:icon_lycee,bounceOnAdd: true, bounceOnAddOptions: {duration: 500, height: 100},bounceOnAddCallback: function() {console.log('done')}}).bindPopup('&lt;p align=center&gt; &lt;font size=2&gt; &lt;b&gt;Anglais&lt;/font&gt;  &lt;br&gt;&lt;br&gt;LP EUGENE DECOMBLE (public)&lt;/b&gt; &lt;br&gt;&lt;i&gt;CHAUMONT&lt;/i&gt; &lt;br&gt; &lt;table border align = center bgcolor = #D8D9CA width=100&gt; &lt;tr align=center &gt; &lt;th&gt; LV1 &lt;th&gt;395&lt;tr align=center &gt; &lt;th&gt;LV2 &lt;th&gt;&lt;tr align=center &gt; &lt;th&gt;LV3 &lt;th&gt;&lt;tr align=center &gt; &lt;th&gt; Lvapp &lt;th&gt;');AnglaisL0520008B.addTo (AnglaisL);</v>
      </c>
    </row>
    <row r="414" spans="1:17" x14ac:dyDescent="0.2">
      <c r="A414" s="7" t="s">
        <v>609</v>
      </c>
      <c r="B414" s="10" t="s">
        <v>302</v>
      </c>
      <c r="C414" s="7" t="s">
        <v>673</v>
      </c>
      <c r="D414" s="7" t="s">
        <v>305</v>
      </c>
      <c r="E414" s="7" t="s">
        <v>70</v>
      </c>
      <c r="F414" s="7" t="s">
        <v>304</v>
      </c>
      <c r="G414" s="7" t="s">
        <v>856</v>
      </c>
      <c r="H414" s="7" t="s">
        <v>1261</v>
      </c>
      <c r="I414" s="7" t="s">
        <v>1262</v>
      </c>
      <c r="J414" s="7" t="s">
        <v>1377</v>
      </c>
      <c r="K414" s="7" t="s">
        <v>1372</v>
      </c>
      <c r="L414" s="7" t="s">
        <v>302</v>
      </c>
      <c r="M414" s="30">
        <v>183</v>
      </c>
      <c r="N414" s="30"/>
      <c r="O414" s="30"/>
      <c r="P414" s="30"/>
      <c r="Q414" t="str">
        <f t="shared" si="7"/>
        <v>var AnglaisL0520029Z=L.marker([48.6443421,4.9756334],{icon:icon_lycee,bounceOnAdd: true, bounceOnAddOptions: {duration: 500, height: 100},bounceOnAddCallback: function() {console.log('done')}}).bindPopup('&lt;p align=center&gt; &lt;font size=2&gt; &lt;b&gt;Anglais&lt;/font&gt;  &lt;br&gt;&lt;br&gt;LP BLAISE PASCAL (public)&lt;/b&gt; &lt;br&gt;&lt;i&gt;SAINT-DIZIER&lt;/i&gt; &lt;br&gt; &lt;table border align = center bgcolor = #D8D9CA width=100&gt; &lt;tr align=center &gt; &lt;th&gt; LV1 &lt;th&gt;183&lt;tr align=center &gt; &lt;th&gt;LV2 &lt;th&gt;&lt;tr align=center &gt; &lt;th&gt;LV3 &lt;th&gt;&lt;tr align=center &gt; &lt;th&gt; Lvapp &lt;th&gt;');AnglaisL0520029Z.addTo (AnglaisL);</v>
      </c>
    </row>
    <row r="415" spans="1:17" x14ac:dyDescent="0.2">
      <c r="A415" s="7" t="s">
        <v>609</v>
      </c>
      <c r="B415" s="10" t="s">
        <v>578</v>
      </c>
      <c r="C415" s="7" t="s">
        <v>673</v>
      </c>
      <c r="D415" s="7" t="s">
        <v>340</v>
      </c>
      <c r="E415" s="7" t="s">
        <v>70</v>
      </c>
      <c r="F415" s="7" t="s">
        <v>341</v>
      </c>
      <c r="G415" s="7" t="s">
        <v>857</v>
      </c>
      <c r="H415" s="7" t="s">
        <v>1273</v>
      </c>
      <c r="I415" s="7" t="s">
        <v>1274</v>
      </c>
      <c r="J415" s="7" t="s">
        <v>1377</v>
      </c>
      <c r="K415" s="7" t="s">
        <v>1372</v>
      </c>
      <c r="L415" s="7" t="s">
        <v>273</v>
      </c>
      <c r="M415" s="30">
        <v>318</v>
      </c>
      <c r="N415" s="30"/>
      <c r="O415" s="30"/>
      <c r="P415" s="30"/>
      <c r="Q415" t="str">
        <f t="shared" si="7"/>
        <v>var AnglaisL0520795G=L.marker([48.1060086,5.1474075],{icon:icon_lycee,bounceOnAdd: true, bounceOnAddOptions: {duration: 500, height: 100},bounceOnAddCallback: function() {console.log('done')}}).bindPopup('&lt;p align=center&gt; &lt;font size=2&gt; &lt;b&gt;Anglais&lt;/font&gt;  &lt;br&gt;&lt;br&gt;LP EDME BOUCHARDON (public)&lt;/b&gt; &lt;br&gt;&lt;i&gt;CHAUMONT&lt;/i&gt; &lt;br&gt; &lt;table border align = center bgcolor = #D8D9CA width=100&gt; &lt;tr align=center &gt; &lt;th&gt; LV1 &lt;th&gt;318&lt;tr align=center &gt; &lt;th&gt;LV2 &lt;th&gt;&lt;tr align=center &gt; &lt;th&gt;LV3 &lt;th&gt;&lt;tr align=center &gt; &lt;th&gt; Lvapp &lt;th&gt;');AnglaisL0520795G.addTo (AnglaisL);</v>
      </c>
    </row>
    <row r="416" spans="1:17" x14ac:dyDescent="0.2">
      <c r="A416" s="7" t="s">
        <v>609</v>
      </c>
      <c r="B416" s="10" t="s">
        <v>302</v>
      </c>
      <c r="C416" s="7" t="s">
        <v>673</v>
      </c>
      <c r="D416" s="7" t="s">
        <v>349</v>
      </c>
      <c r="E416" s="7" t="s">
        <v>70</v>
      </c>
      <c r="F416" s="7" t="s">
        <v>301</v>
      </c>
      <c r="G416" s="7" t="s">
        <v>858</v>
      </c>
      <c r="H416" s="7" t="s">
        <v>1259</v>
      </c>
      <c r="I416" s="7" t="s">
        <v>1260</v>
      </c>
      <c r="J416" s="7" t="s">
        <v>1377</v>
      </c>
      <c r="K416" s="7" t="s">
        <v>1372</v>
      </c>
      <c r="L416" s="7" t="s">
        <v>302</v>
      </c>
      <c r="M416" s="30">
        <v>285</v>
      </c>
      <c r="N416" s="30"/>
      <c r="O416" s="30"/>
      <c r="P416" s="30"/>
      <c r="Q416" t="str">
        <f t="shared" si="7"/>
        <v>var AnglaisL0520923W=L.marker([48.6434668,4.9638164],{icon:icon_lycee,bounceOnAdd: true, bounceOnAddOptions: {duration: 500, height: 100},bounceOnAddCallback: function() {console.log('done')}}).bindPopup('&lt;p align=center&gt; &lt;font size=2&gt; &lt;b&gt;Anglais&lt;/font&gt;  &lt;br&gt;&lt;br&gt;LP ST EXUPERY (public)&lt;/b&gt; &lt;br&gt;&lt;i&gt;SAINT-DIZIER&lt;/i&gt; &lt;br&gt; &lt;table border align = center bgcolor = #D8D9CA width=100&gt; &lt;tr align=center &gt; &lt;th&gt; LV1 &lt;th&gt;285&lt;tr align=center &gt; &lt;th&gt;LV2 &lt;th&gt;&lt;tr align=center &gt; &lt;th&gt;LV3 &lt;th&gt;&lt;tr align=center &gt; &lt;th&gt; Lvapp &lt;th&gt;');AnglaisL0520923W.addTo (AnglaisL);</v>
      </c>
    </row>
    <row r="417" spans="1:17" x14ac:dyDescent="0.2">
      <c r="A417" s="7" t="s">
        <v>11</v>
      </c>
      <c r="B417" s="10" t="s">
        <v>576</v>
      </c>
      <c r="C417" s="7" t="s">
        <v>673</v>
      </c>
      <c r="D417" s="7" t="s">
        <v>21</v>
      </c>
      <c r="E417" s="7" t="s">
        <v>70</v>
      </c>
      <c r="F417" s="7" t="s">
        <v>601</v>
      </c>
      <c r="G417" s="7" t="s">
        <v>859</v>
      </c>
      <c r="H417" s="7" t="s">
        <v>947</v>
      </c>
      <c r="I417" s="7" t="s">
        <v>948</v>
      </c>
      <c r="J417" s="7" t="s">
        <v>1377</v>
      </c>
      <c r="K417" s="7" t="s">
        <v>1372</v>
      </c>
      <c r="L417" s="7" t="s">
        <v>15</v>
      </c>
      <c r="M417" s="30">
        <v>552</v>
      </c>
      <c r="N417" s="30">
        <v>2</v>
      </c>
      <c r="O417" s="30"/>
      <c r="P417" s="30"/>
      <c r="Q417" t="str">
        <f t="shared" si="7"/>
        <v>var AnglaisL0080010T=L.marker([49.778935,4.7021335],{icon:icon_lycee,bounceOnAdd: true, bounceOnAddOptions: {duration: 500, height: 100},bounceOnAddCallback: function() {console.log('done')}}).bindPopup('&lt;p align=center&gt; &lt;font size=2&gt; &lt;b&gt;Anglais&lt;/font&gt;  &lt;br&gt;&lt;br&gt;LP SIMONE VEIL (public)&lt;/b&gt; &lt;br&gt;&lt;i&gt;CHARLEVILLE-MEZIERES&lt;/i&gt; &lt;br&gt; &lt;table border align = center bgcolor = #D8D9CA width=100&gt; &lt;tr align=center &gt; &lt;th&gt; LV1 &lt;th&gt;552&lt;tr align=center &gt; &lt;th&gt;LV2 &lt;th&gt;2&lt;tr align=center &gt; &lt;th&gt;LV3 &lt;th&gt;&lt;tr align=center &gt; &lt;th&gt; Lvapp &lt;th&gt;');AnglaisL0080010T.addTo (AnglaisL);</v>
      </c>
    </row>
    <row r="418" spans="1:17" x14ac:dyDescent="0.2">
      <c r="A418" s="7" t="s">
        <v>11</v>
      </c>
      <c r="B418" s="10" t="s">
        <v>576</v>
      </c>
      <c r="C418" s="7" t="s">
        <v>673</v>
      </c>
      <c r="D418" s="7" t="s">
        <v>39</v>
      </c>
      <c r="E418" s="7" t="s">
        <v>70</v>
      </c>
      <c r="F418" s="7" t="s">
        <v>40</v>
      </c>
      <c r="G418" s="7" t="s">
        <v>860</v>
      </c>
      <c r="H418" s="7" t="s">
        <v>1275</v>
      </c>
      <c r="I418" s="7" t="s">
        <v>1276</v>
      </c>
      <c r="J418" s="7" t="s">
        <v>1377</v>
      </c>
      <c r="K418" s="7" t="s">
        <v>1372</v>
      </c>
      <c r="L418" s="7" t="s">
        <v>15</v>
      </c>
      <c r="M418" s="30">
        <v>400</v>
      </c>
      <c r="N418" s="30"/>
      <c r="O418" s="30"/>
      <c r="P418" s="30"/>
      <c r="Q418" t="str">
        <f t="shared" si="7"/>
        <v>var AnglaisL0080028M=L.marker([49.7491164,4.7133287],{icon:icon_lycee,bounceOnAdd: true, bounceOnAddOptions: {duration: 500, height: 100},bounceOnAddCallback: function() {console.log('done')}}).bindPopup('&lt;p align=center&gt; &lt;font size=2&gt; &lt;b&gt;Anglais&lt;/font&gt;  &lt;br&gt;&lt;br&gt;LP ARMAND MALAISE (public)&lt;/b&gt; &lt;br&gt;&lt;i&gt;CHARLEVILLE-MEZIERES&lt;/i&gt; &lt;br&gt; &lt;table border align = center bgcolor = #D8D9CA width=100&gt; &lt;tr align=center &gt; &lt;th&gt; LV1 &lt;th&gt;400&lt;tr align=center &gt; &lt;th&gt;LV2 &lt;th&gt;&lt;tr align=center &gt; &lt;th&gt;LV3 &lt;th&gt;&lt;tr align=center &gt; &lt;th&gt; Lvapp &lt;th&gt;');AnglaisL0080028M.addTo (AnglaisL);</v>
      </c>
    </row>
    <row r="419" spans="1:17" x14ac:dyDescent="0.2">
      <c r="A419" s="7" t="s">
        <v>11</v>
      </c>
      <c r="B419" s="10" t="s">
        <v>576</v>
      </c>
      <c r="C419" s="7" t="s">
        <v>673</v>
      </c>
      <c r="D419" s="7" t="s">
        <v>60</v>
      </c>
      <c r="E419" s="7" t="s">
        <v>70</v>
      </c>
      <c r="F419" s="7" t="s">
        <v>61</v>
      </c>
      <c r="G419" s="7" t="s">
        <v>861</v>
      </c>
      <c r="H419" s="7" t="s">
        <v>1277</v>
      </c>
      <c r="I419" s="7" t="s">
        <v>1278</v>
      </c>
      <c r="J419" s="7" t="s">
        <v>1377</v>
      </c>
      <c r="K419" s="7" t="s">
        <v>1372</v>
      </c>
      <c r="L419" s="7" t="s">
        <v>57</v>
      </c>
      <c r="M419" s="30">
        <v>574</v>
      </c>
      <c r="N419" s="30"/>
      <c r="O419" s="30"/>
      <c r="P419" s="30"/>
      <c r="Q419" t="str">
        <f t="shared" si="7"/>
        <v>var AnglaisL0080047H=L.marker([49.6999484,4.9331038],{icon:icon_lycee,bounceOnAdd: true, bounceOnAddOptions: {duration: 500, height: 100},bounceOnAddCallback: function() {console.log('done')}}).bindPopup('&lt;p align=center&gt; &lt;font size=2&gt; &lt;b&gt;Anglais&lt;/font&gt;  &lt;br&gt;&lt;br&gt;LP JEAN-BAPTISTE CLEMENT (public)&lt;/b&gt; &lt;br&gt;&lt;i&gt;SEDAN&lt;/i&gt; &lt;br&gt; &lt;table border align = center bgcolor = #D8D9CA width=100&gt; &lt;tr align=center &gt; &lt;th&gt; LV1 &lt;th&gt;574&lt;tr align=center &gt; &lt;th&gt;LV2 &lt;th&gt;&lt;tr align=center &gt; &lt;th&gt;LV3 &lt;th&gt;&lt;tr align=center &gt; &lt;th&gt; Lvapp &lt;th&gt;');AnglaisL0080047H.addTo (AnglaisL);</v>
      </c>
    </row>
    <row r="420" spans="1:17" x14ac:dyDescent="0.2">
      <c r="A420" s="7" t="s">
        <v>11</v>
      </c>
      <c r="B420" s="10" t="s">
        <v>576</v>
      </c>
      <c r="C420" s="7" t="s">
        <v>673</v>
      </c>
      <c r="D420" s="7" t="s">
        <v>62</v>
      </c>
      <c r="E420" s="7" t="s">
        <v>70</v>
      </c>
      <c r="F420" s="7" t="s">
        <v>63</v>
      </c>
      <c r="G420" s="7" t="s">
        <v>862</v>
      </c>
      <c r="H420" s="7" t="s">
        <v>1279</v>
      </c>
      <c r="I420" s="7" t="s">
        <v>1280</v>
      </c>
      <c r="J420" s="7" t="s">
        <v>1377</v>
      </c>
      <c r="K420" s="7" t="s">
        <v>1372</v>
      </c>
      <c r="L420" s="7" t="s">
        <v>57</v>
      </c>
      <c r="M420" s="30">
        <v>448</v>
      </c>
      <c r="N420" s="30"/>
      <c r="O420" s="30"/>
      <c r="P420" s="30"/>
      <c r="Q420" t="str">
        <f t="shared" si="7"/>
        <v>var AnglaisL0080048J=L.marker([49.7030608,4.9469312],{icon:icon_lycee,bounceOnAdd: true, bounceOnAddOptions: {duration: 500, height: 100},bounceOnAddCallback: function() {console.log('done')}}).bindPopup('&lt;p align=center&gt; &lt;font size=2&gt; &lt;b&gt;Anglais&lt;/font&gt;  &lt;br&gt;&lt;br&gt;LP LE CHATEAU (public)&lt;/b&gt; &lt;br&gt;&lt;i&gt;SEDAN&lt;/i&gt; &lt;br&gt; &lt;table border align = center bgcolor = #D8D9CA width=100&gt; &lt;tr align=center &gt; &lt;th&gt; LV1 &lt;th&gt;448&lt;tr align=center &gt; &lt;th&gt;LV2 &lt;th&gt;&lt;tr align=center &gt; &lt;th&gt;LV3 &lt;th&gt;&lt;tr align=center &gt; &lt;th&gt; Lvapp &lt;th&gt;');AnglaisL0080048J.addTo (AnglaisL);</v>
      </c>
    </row>
    <row r="421" spans="1:17" x14ac:dyDescent="0.2">
      <c r="A421" s="7" t="s">
        <v>149</v>
      </c>
      <c r="B421" s="10" t="s">
        <v>590</v>
      </c>
      <c r="C421" s="7" t="s">
        <v>673</v>
      </c>
      <c r="D421" s="7" t="s">
        <v>153</v>
      </c>
      <c r="E421" s="7" t="s">
        <v>70</v>
      </c>
      <c r="F421" s="7" t="s">
        <v>154</v>
      </c>
      <c r="G421" s="7" t="s">
        <v>863</v>
      </c>
      <c r="H421" s="7" t="s">
        <v>1363</v>
      </c>
      <c r="I421" s="7" t="s">
        <v>1364</v>
      </c>
      <c r="J421" s="7" t="s">
        <v>1377</v>
      </c>
      <c r="K421" s="7" t="s">
        <v>1372</v>
      </c>
      <c r="L421" s="7" t="s">
        <v>155</v>
      </c>
      <c r="M421" s="30">
        <v>282</v>
      </c>
      <c r="N421" s="30"/>
      <c r="O421" s="30"/>
      <c r="P421" s="30"/>
      <c r="Q421" t="str">
        <f t="shared" si="7"/>
        <v>var AnglaisL0100004A=L.marker([48.1114108,4.3883733],{icon:icon_lycee,bounceOnAdd: true, bounceOnAddOptions: {duration: 500, height: 100},bounceOnAddCallback: function() {console.log('done')}}).bindPopup('&lt;p align=center&gt; &lt;font size=2&gt; &lt;b&gt;Anglais&lt;/font&gt;  &lt;br&gt;&lt;br&gt;LP VAL MORE (public)&lt;/b&gt; &lt;br&gt;&lt;i&gt;BAR-SUR-SEINE&lt;/i&gt; &lt;br&gt; &lt;table border align = center bgcolor = #D8D9CA width=100&gt; &lt;tr align=center &gt; &lt;th&gt; LV1 &lt;th&gt;282&lt;tr align=center &gt; &lt;th&gt;LV2 &lt;th&gt;&lt;tr align=center &gt; &lt;th&gt;LV3 &lt;th&gt;&lt;tr align=center &gt; &lt;th&gt; Lvapp &lt;th&gt;');AnglaisL0100004A.addTo (AnglaisL);</v>
      </c>
    </row>
    <row r="422" spans="1:17" x14ac:dyDescent="0.2">
      <c r="A422" s="7" t="s">
        <v>149</v>
      </c>
      <c r="B422" s="10" t="s">
        <v>590</v>
      </c>
      <c r="C422" s="7" t="s">
        <v>673</v>
      </c>
      <c r="D422" s="7" t="s">
        <v>260</v>
      </c>
      <c r="E422" s="7" t="s">
        <v>70</v>
      </c>
      <c r="F422" s="7" t="s">
        <v>259</v>
      </c>
      <c r="G422" s="7" t="s">
        <v>864</v>
      </c>
      <c r="H422" s="7" t="s">
        <v>1247</v>
      </c>
      <c r="I422" s="7" t="s">
        <v>1248</v>
      </c>
      <c r="J422" s="7" t="s">
        <v>1377</v>
      </c>
      <c r="K422" s="7" t="s">
        <v>1372</v>
      </c>
      <c r="L422" s="7" t="s">
        <v>211</v>
      </c>
      <c r="M422" s="30">
        <v>380</v>
      </c>
      <c r="N422" s="30"/>
      <c r="O422" s="30"/>
      <c r="P422" s="30"/>
      <c r="Q422" t="str">
        <f t="shared" si="7"/>
        <v>var AnglaisL0101022G=L.marker([48.2919226,4.0247894],{icon:icon_lycee,bounceOnAdd: true, bounceOnAddOptions: {duration: 500, height: 100},bounceOnAddCallback: function() {console.log('done')}}).bindPopup('&lt;p align=center&gt; &lt;font size=2&gt; &lt;b&gt;Anglais&lt;/font&gt;  &lt;br&gt;&lt;br&gt;LP EDOUARD HERRIOT (public)&lt;/b&gt; &lt;br&gt;&lt;i&gt;SAINTE-SAVINE&lt;/i&gt; &lt;br&gt; &lt;table border align = center bgcolor = #D8D9CA width=100&gt; &lt;tr align=center &gt; &lt;th&gt; LV1 &lt;th&gt;380&lt;tr align=center &gt; &lt;th&gt;LV2 &lt;th&gt;&lt;tr align=center &gt; &lt;th&gt;LV3 &lt;th&gt;&lt;tr align=center &gt; &lt;th&gt; Lvapp &lt;th&gt;');AnglaisL0101022G.addTo (AnglaisL);</v>
      </c>
    </row>
    <row r="423" spans="1:17" x14ac:dyDescent="0.2">
      <c r="A423" s="7" t="s">
        <v>356</v>
      </c>
      <c r="B423" s="10" t="s">
        <v>394</v>
      </c>
      <c r="C423" s="7" t="s">
        <v>673</v>
      </c>
      <c r="D423" s="7" t="s">
        <v>400</v>
      </c>
      <c r="E423" s="7" t="s">
        <v>70</v>
      </c>
      <c r="F423" s="7" t="s">
        <v>401</v>
      </c>
      <c r="G423" s="7" t="s">
        <v>865</v>
      </c>
      <c r="H423" s="7" t="s">
        <v>1281</v>
      </c>
      <c r="I423" s="7" t="s">
        <v>1282</v>
      </c>
      <c r="J423" s="7" t="s">
        <v>1377</v>
      </c>
      <c r="K423" s="7" t="s">
        <v>1372</v>
      </c>
      <c r="L423" s="7" t="s">
        <v>394</v>
      </c>
      <c r="M423" s="30">
        <v>600</v>
      </c>
      <c r="N423" s="30"/>
      <c r="O423" s="30"/>
      <c r="P423" s="30"/>
      <c r="Q423" t="str">
        <f t="shared" si="7"/>
        <v>var AnglaisL0510036M=L.marker([49.2749947,4.0284865],{icon:icon_lycee,bounceOnAdd: true, bounceOnAddOptions: {duration: 500, height: 100},bounceOnAddCallback: function() {console.log('done')}}).bindPopup('&lt;p align=center&gt; &lt;font size=2&gt; &lt;b&gt;Anglais&lt;/font&gt;  &lt;br&gt;&lt;br&gt;LP GUSTAVE EIFFEL (public)&lt;/b&gt; &lt;br&gt;&lt;i&gt;REIMS&lt;/i&gt; &lt;br&gt; &lt;table border align = center bgcolor = #D8D9CA width=100&gt; &lt;tr align=center &gt; &lt;th&gt; LV1 &lt;th&gt;600&lt;tr align=center &gt; &lt;th&gt;LV2 &lt;th&gt;&lt;tr align=center &gt; &lt;th&gt;LV3 &lt;th&gt;&lt;tr align=center &gt; &lt;th&gt; Lvapp &lt;th&gt;');AnglaisL0510036M.addTo (AnglaisL);</v>
      </c>
    </row>
    <row r="424" spans="1:17" x14ac:dyDescent="0.2">
      <c r="A424" s="7" t="s">
        <v>356</v>
      </c>
      <c r="B424" s="10" t="s">
        <v>394</v>
      </c>
      <c r="C424" s="7" t="s">
        <v>673</v>
      </c>
      <c r="D424" s="7" t="s">
        <v>402</v>
      </c>
      <c r="E424" s="7" t="s">
        <v>70</v>
      </c>
      <c r="F424" s="7" t="s">
        <v>403</v>
      </c>
      <c r="G424" s="7" t="s">
        <v>866</v>
      </c>
      <c r="H424" s="7" t="s">
        <v>1283</v>
      </c>
      <c r="I424" s="7" t="s">
        <v>1284</v>
      </c>
      <c r="J424" s="7" t="s">
        <v>1377</v>
      </c>
      <c r="K424" s="7" t="s">
        <v>1372</v>
      </c>
      <c r="L424" s="7" t="s">
        <v>394</v>
      </c>
      <c r="M424" s="30">
        <v>425</v>
      </c>
      <c r="N424" s="30"/>
      <c r="O424" s="30"/>
      <c r="P424" s="30"/>
      <c r="Q424" t="str">
        <f t="shared" si="7"/>
        <v>var AnglaisL0510037N=L.marker([49.2495571,4.0576011],{icon:icon_lycee,bounceOnAdd: true, bounceOnAddOptions: {duration: 500, height: 100},bounceOnAddCallback: function() {console.log('done')}}).bindPopup('&lt;p align=center&gt; &lt;font size=2&gt; &lt;b&gt;Anglais&lt;/font&gt;  &lt;br&gt;&lt;br&gt;LP YSER (public)&lt;/b&gt; &lt;br&gt;&lt;i&gt;REIMS&lt;/i&gt; &lt;br&gt; &lt;table border align = center bgcolor = #D8D9CA width=100&gt; &lt;tr align=center &gt; &lt;th&gt; LV1 &lt;th&gt;425&lt;tr align=center &gt; &lt;th&gt;LV2 &lt;th&gt;&lt;tr align=center &gt; &lt;th&gt;LV3 &lt;th&gt;&lt;tr align=center &gt; &lt;th&gt; Lvapp &lt;th&gt;');AnglaisL0510037N.addTo (AnglaisL);</v>
      </c>
    </row>
    <row r="425" spans="1:17" x14ac:dyDescent="0.2">
      <c r="A425" s="7" t="s">
        <v>356</v>
      </c>
      <c r="B425" s="10" t="s">
        <v>394</v>
      </c>
      <c r="C425" s="7" t="s">
        <v>673</v>
      </c>
      <c r="D425" s="7" t="s">
        <v>404</v>
      </c>
      <c r="E425" s="7" t="s">
        <v>70</v>
      </c>
      <c r="F425" s="7" t="s">
        <v>405</v>
      </c>
      <c r="G425" s="7" t="s">
        <v>867</v>
      </c>
      <c r="H425" s="7" t="s">
        <v>1365</v>
      </c>
      <c r="I425" s="7" t="s">
        <v>1366</v>
      </c>
      <c r="J425" s="7" t="s">
        <v>1377</v>
      </c>
      <c r="K425" s="7" t="s">
        <v>1372</v>
      </c>
      <c r="L425" s="7" t="s">
        <v>394</v>
      </c>
      <c r="M425" s="30">
        <v>502</v>
      </c>
      <c r="N425" s="30"/>
      <c r="O425" s="30"/>
      <c r="P425" s="30"/>
      <c r="Q425" t="str">
        <f t="shared" si="7"/>
        <v>var AnglaisL0510038P=L.marker([49.2484473,4.0661191],{icon:icon_lycee,bounceOnAdd: true, bounceOnAddOptions: {duration: 500, height: 100},bounceOnAddCallback: function() {console.log('done')}}).bindPopup('&lt;p align=center&gt; &lt;font size=2&gt; &lt;b&gt;Anglais&lt;/font&gt;  &lt;br&gt;&lt;br&gt;LP EUROPE (public)&lt;/b&gt; &lt;br&gt;&lt;i&gt;REIMS&lt;/i&gt; &lt;br&gt; &lt;table border align = center bgcolor = #D8D9CA width=100&gt; &lt;tr align=center &gt; &lt;th&gt; LV1 &lt;th&gt;502&lt;tr align=center &gt; &lt;th&gt;LV2 &lt;th&gt;&lt;tr align=center &gt; &lt;th&gt;LV3 &lt;th&gt;&lt;tr align=center &gt; &lt;th&gt; Lvapp &lt;th&gt;');AnglaisL0510038P.addTo (AnglaisL);</v>
      </c>
    </row>
    <row r="426" spans="1:17" x14ac:dyDescent="0.2">
      <c r="A426" s="7" t="s">
        <v>356</v>
      </c>
      <c r="B426" s="10" t="s">
        <v>394</v>
      </c>
      <c r="C426" s="7" t="s">
        <v>673</v>
      </c>
      <c r="D426" s="7" t="s">
        <v>507</v>
      </c>
      <c r="E426" s="7" t="s">
        <v>70</v>
      </c>
      <c r="F426" s="7" t="s">
        <v>494</v>
      </c>
      <c r="G426" s="7" t="s">
        <v>868</v>
      </c>
      <c r="H426" s="7" t="s">
        <v>1285</v>
      </c>
      <c r="I426" s="7" t="s">
        <v>1286</v>
      </c>
      <c r="J426" s="7" t="s">
        <v>1377</v>
      </c>
      <c r="K426" s="7" t="s">
        <v>1372</v>
      </c>
      <c r="L426" s="7" t="s">
        <v>394</v>
      </c>
      <c r="M426" s="30">
        <v>432</v>
      </c>
      <c r="N426" s="30">
        <v>7</v>
      </c>
      <c r="O426" s="30"/>
      <c r="P426" s="30"/>
      <c r="Q426" t="str">
        <f t="shared" si="7"/>
        <v>var AnglaisL0511430C=L.marker([49.2317832,4.0034519],{icon:icon_lycee,bounceOnAdd: true, bounceOnAddOptions: {duration: 500, height: 100},bounceOnAddCallback: function() {console.log('done')}}).bindPopup('&lt;p align=center&gt; &lt;font size=2&gt; &lt;b&gt;Anglais&lt;/font&gt;  &lt;br&gt;&lt;br&gt;LP JOLIOT-CURIE (public)&lt;/b&gt; &lt;br&gt;&lt;i&gt;REIMS&lt;/i&gt; &lt;br&gt; &lt;table border align = center bgcolor = #D8D9CA width=100&gt; &lt;tr align=center &gt; &lt;th&gt; LV1 &lt;th&gt;432&lt;tr align=center &gt; &lt;th&gt;LV2 &lt;th&gt;7&lt;tr align=center &gt; &lt;th&gt;LV3 &lt;th&gt;&lt;tr align=center &gt; &lt;th&gt; Lvapp &lt;th&gt;');AnglaisL0511430C.addTo (AnglaisL);</v>
      </c>
    </row>
    <row r="427" spans="1:17" x14ac:dyDescent="0.2">
      <c r="A427" s="7" t="s">
        <v>609</v>
      </c>
      <c r="B427" s="10" t="s">
        <v>302</v>
      </c>
      <c r="C427" s="7" t="s">
        <v>673</v>
      </c>
      <c r="D427" s="7" t="s">
        <v>306</v>
      </c>
      <c r="E427" s="7" t="s">
        <v>70</v>
      </c>
      <c r="F427" s="7" t="s">
        <v>307</v>
      </c>
      <c r="G427" s="7" t="s">
        <v>869</v>
      </c>
      <c r="H427" s="7" t="s">
        <v>1287</v>
      </c>
      <c r="I427" s="7" t="s">
        <v>1288</v>
      </c>
      <c r="J427" s="7" t="s">
        <v>1377</v>
      </c>
      <c r="K427" s="7" t="s">
        <v>1372</v>
      </c>
      <c r="L427" s="7" t="s">
        <v>308</v>
      </c>
      <c r="M427" s="30">
        <v>224</v>
      </c>
      <c r="N427" s="30"/>
      <c r="O427" s="30"/>
      <c r="P427" s="30"/>
      <c r="Q427" t="str">
        <f t="shared" si="7"/>
        <v>var AnglaisL0520032C=L.marker([48.5056557,4.941298],{icon:icon_lycee,bounceOnAdd: true, bounceOnAddOptions: {duration: 500, height: 100},bounceOnAddCallback: function() {console.log('done')}}).bindPopup('&lt;p align=center&gt; &lt;font size=2&gt; &lt;b&gt;Anglais&lt;/font&gt;  &lt;br&gt;&lt;br&gt;LP EMILE BAUDOT (public)&lt;/b&gt; &lt;br&gt;&lt;i&gt;WASSY&lt;/i&gt; &lt;br&gt; &lt;table border align = center bgcolor = #D8D9CA width=100&gt; &lt;tr align=center &gt; &lt;th&gt; LV1 &lt;th&gt;224&lt;tr align=center &gt; &lt;th&gt;LV2 &lt;th&gt;&lt;tr align=center &gt; &lt;th&gt;LV3 &lt;th&gt;&lt;tr align=center &gt; &lt;th&gt; Lvapp &lt;th&gt;');AnglaisL0520032C.addTo (AnglaisL);</v>
      </c>
    </row>
    <row r="428" spans="1:17" x14ac:dyDescent="0.2">
      <c r="A428" s="7" t="s">
        <v>11</v>
      </c>
      <c r="B428" s="10" t="s">
        <v>577</v>
      </c>
      <c r="C428" s="7" t="s">
        <v>674</v>
      </c>
      <c r="D428" s="7" t="s">
        <v>88</v>
      </c>
      <c r="E428" s="7" t="s">
        <v>70</v>
      </c>
      <c r="F428" s="7" t="s">
        <v>90</v>
      </c>
      <c r="G428" s="7" t="s">
        <v>1385</v>
      </c>
      <c r="H428" s="7" t="s">
        <v>1165</v>
      </c>
      <c r="I428" s="7" t="s">
        <v>1166</v>
      </c>
      <c r="J428" s="7" t="s">
        <v>1377</v>
      </c>
      <c r="K428" s="7" t="s">
        <v>1372</v>
      </c>
      <c r="L428" s="7" t="s">
        <v>69</v>
      </c>
      <c r="M428" s="30">
        <v>72</v>
      </c>
      <c r="N428" s="30"/>
      <c r="O428" s="30"/>
      <c r="P428" s="30"/>
      <c r="Q428" t="str">
        <f t="shared" si="7"/>
        <v>var AnglaisL0080093H=L.marker([49.3974608,4.6979957],{icon:icon_lycee,bounceOnAdd: true, bounceOnAddOptions: {duration: 500, height: 100},bounceOnAddCallback: function() {console.log('done')}}).bindPopup('&lt;p align=center&gt; &lt;font size=2&gt; &lt;b&gt;Anglais&lt;/font&gt;  &lt;br&gt;&lt;br&gt;LP JEANNE D\'ARC (privé)&lt;/b&gt; &lt;br&gt;&lt;i&gt;VOUZIERS&lt;/i&gt; &lt;br&gt; &lt;table border align = center bgcolor = #D8D9CA width=100&gt; &lt;tr align=center &gt; &lt;th&gt; LV1 &lt;th&gt;72&lt;tr align=center &gt; &lt;th&gt;LV2 &lt;th&gt;&lt;tr align=center &gt; &lt;th&gt;LV3 &lt;th&gt;&lt;tr align=center &gt; &lt;th&gt; Lvapp &lt;th&gt;');AnglaisL0080093H.addTo (AnglaisL);</v>
      </c>
    </row>
    <row r="429" spans="1:17" x14ac:dyDescent="0.2">
      <c r="A429" s="7" t="s">
        <v>149</v>
      </c>
      <c r="B429" s="10" t="s">
        <v>590</v>
      </c>
      <c r="C429" s="7" t="s">
        <v>674</v>
      </c>
      <c r="D429" s="7" t="s">
        <v>221</v>
      </c>
      <c r="E429" s="7" t="s">
        <v>70</v>
      </c>
      <c r="F429" s="7" t="s">
        <v>222</v>
      </c>
      <c r="G429" s="7" t="s">
        <v>870</v>
      </c>
      <c r="H429" s="7" t="s">
        <v>1367</v>
      </c>
      <c r="I429" s="7" t="s">
        <v>1368</v>
      </c>
      <c r="J429" s="7" t="s">
        <v>1377</v>
      </c>
      <c r="K429" s="7" t="s">
        <v>1372</v>
      </c>
      <c r="L429" s="7" t="s">
        <v>185</v>
      </c>
      <c r="M429" s="30">
        <v>173</v>
      </c>
      <c r="N429" s="30"/>
      <c r="O429" s="30"/>
      <c r="P429" s="30"/>
      <c r="Q429" t="str">
        <f t="shared" si="7"/>
        <v>var AnglaisL0100063P=L.marker([48.3047432,4.0786426],{icon:icon_lycee,bounceOnAdd: true, bounceOnAddOptions: {duration: 500, height: 100},bounceOnAddCallback: function() {console.log('done')}}).bindPopup('&lt;p align=center&gt; &lt;font size=2&gt; &lt;b&gt;Anglais&lt;/font&gt;  &lt;br&gt;&lt;br&gt;LP LEONIE AVIAT (privé)&lt;/b&gt; &lt;br&gt;&lt;i&gt;TROYES&lt;/i&gt; &lt;br&gt; &lt;table border align = center bgcolor = #D8D9CA width=100&gt; &lt;tr align=center &gt; &lt;th&gt; LV1 &lt;th&gt;173&lt;tr align=center &gt; &lt;th&gt;LV2 &lt;th&gt;&lt;tr align=center &gt; &lt;th&gt;LV3 &lt;th&gt;&lt;tr align=center &gt; &lt;th&gt; Lvapp &lt;th&gt;');AnglaisL0100063P.addTo (AnglaisL);</v>
      </c>
    </row>
    <row r="430" spans="1:17" x14ac:dyDescent="0.2">
      <c r="A430" s="7" t="s">
        <v>149</v>
      </c>
      <c r="B430" s="10" t="s">
        <v>590</v>
      </c>
      <c r="C430" s="7" t="s">
        <v>674</v>
      </c>
      <c r="D430" s="7" t="s">
        <v>223</v>
      </c>
      <c r="E430" s="7" t="s">
        <v>70</v>
      </c>
      <c r="F430" s="7" t="s">
        <v>224</v>
      </c>
      <c r="G430" s="7" t="s">
        <v>871</v>
      </c>
      <c r="H430" s="7" t="s">
        <v>1369</v>
      </c>
      <c r="I430" s="7" t="s">
        <v>1370</v>
      </c>
      <c r="J430" s="7" t="s">
        <v>1377</v>
      </c>
      <c r="K430" s="7" t="s">
        <v>1372</v>
      </c>
      <c r="L430" s="7" t="s">
        <v>185</v>
      </c>
      <c r="M430" s="30">
        <v>311</v>
      </c>
      <c r="N430" s="30"/>
      <c r="O430" s="30"/>
      <c r="P430" s="30"/>
      <c r="Q430" t="str">
        <f t="shared" si="7"/>
        <v>var AnglaisL0100078F=L.marker([48.2904327,4.0662184],{icon:icon_lycee,bounceOnAdd: true, bounceOnAddOptions: {duration: 500, height: 100},bounceOnAddCallback: function() {console.log('done')}}).bindPopup('&lt;p align=center&gt; &lt;font size=2&gt; &lt;b&gt;Anglais&lt;/font&gt;  &lt;br&gt;&lt;br&gt;LP JEANNE MANCE (privé)&lt;/b&gt; &lt;br&gt;&lt;i&gt;TROYES&lt;/i&gt; &lt;br&gt; &lt;table border align = center bgcolor = #D8D9CA width=100&gt; &lt;tr align=center &gt; &lt;th&gt; LV1 &lt;th&gt;311&lt;tr align=center &gt; &lt;th&gt;LV2 &lt;th&gt;&lt;tr align=center &gt; &lt;th&gt;LV3 &lt;th&gt;&lt;tr align=center &gt; &lt;th&gt; Lvapp &lt;th&gt;');AnglaisL0100078F.addTo (AnglaisL);</v>
      </c>
    </row>
    <row r="431" spans="1:17" x14ac:dyDescent="0.2">
      <c r="A431" s="7" t="s">
        <v>356</v>
      </c>
      <c r="B431" s="10" t="s">
        <v>372</v>
      </c>
      <c r="C431" s="7" t="s">
        <v>674</v>
      </c>
      <c r="D431" s="7" t="s">
        <v>466</v>
      </c>
      <c r="E431" s="7" t="s">
        <v>70</v>
      </c>
      <c r="F431" s="7" t="s">
        <v>467</v>
      </c>
      <c r="G431" s="7" t="s">
        <v>872</v>
      </c>
      <c r="H431" s="7" t="s">
        <v>1195</v>
      </c>
      <c r="I431" s="7" t="s">
        <v>1196</v>
      </c>
      <c r="J431" s="7" t="s">
        <v>1377</v>
      </c>
      <c r="K431" s="7" t="s">
        <v>1372</v>
      </c>
      <c r="L431" s="7" t="s">
        <v>372</v>
      </c>
      <c r="M431" s="30">
        <v>170</v>
      </c>
      <c r="N431" s="30"/>
      <c r="O431" s="30"/>
      <c r="P431" s="30"/>
      <c r="Q431" t="str">
        <f t="shared" si="7"/>
        <v>var AnglaisL0511149X=L.marker([49.0415102,3.9574248],{icon:icon_lycee,bounceOnAdd: true, bounceOnAddOptions: {duration: 500, height: 100},bounceOnAddCallback: function() {console.log('done')}}).bindPopup('&lt;p align=center&gt; &lt;font size=2&gt; &lt;b&gt;Anglais&lt;/font&gt;  &lt;br&gt;&lt;br&gt;LP STE MARIE (privé)&lt;/b&gt; &lt;br&gt;&lt;i&gt;EPERNAY&lt;/i&gt; &lt;br&gt; &lt;table border align = center bgcolor = #D8D9CA width=100&gt; &lt;tr align=center &gt; &lt;th&gt; LV1 &lt;th&gt;170&lt;tr align=center &gt; &lt;th&gt;LV2 &lt;th&gt;&lt;tr align=center &gt; &lt;th&gt;LV3 &lt;th&gt;&lt;tr align=center &gt; &lt;th&gt; Lvapp &lt;th&gt;');AnglaisL0511149X.addTo (AnglaisL);</v>
      </c>
    </row>
    <row r="432" spans="1:17" x14ac:dyDescent="0.2">
      <c r="A432" s="7" t="s">
        <v>356</v>
      </c>
      <c r="B432" s="10" t="s">
        <v>394</v>
      </c>
      <c r="C432" s="7" t="s">
        <v>674</v>
      </c>
      <c r="D432" s="7" t="s">
        <v>468</v>
      </c>
      <c r="E432" s="7" t="s">
        <v>70</v>
      </c>
      <c r="F432" s="7" t="s">
        <v>455</v>
      </c>
      <c r="G432" s="7" t="s">
        <v>1386</v>
      </c>
      <c r="H432" s="7" t="s">
        <v>1289</v>
      </c>
      <c r="I432" s="7" t="s">
        <v>1290</v>
      </c>
      <c r="J432" s="7" t="s">
        <v>1377</v>
      </c>
      <c r="K432" s="7" t="s">
        <v>1372</v>
      </c>
      <c r="L432" s="7" t="s">
        <v>394</v>
      </c>
      <c r="M432" s="30">
        <v>164</v>
      </c>
      <c r="N432" s="30"/>
      <c r="O432" s="30"/>
      <c r="P432" s="30"/>
      <c r="Q432" t="str">
        <f t="shared" si="7"/>
        <v>var AnglaisL0511153B=L.marker([49.2665762,4.0264698],{icon:icon_lycee,bounceOnAdd: true, bounceOnAddOptions: {duration: 500, height: 100},bounceOnAddCallback: function() {console.log('done')}}).bindPopup('&lt;p align=center&gt; &lt;font size=2&gt; &lt;b&gt;Anglais&lt;/font&gt;  &lt;br&gt;&lt;br&gt;LP JEANNE D\'ARC - LA SALLE (privé)&lt;/b&gt; &lt;br&gt;&lt;i&gt;REIMS&lt;/i&gt; &lt;br&gt; &lt;table border align = center bgcolor = #D8D9CA width=100&gt; &lt;tr align=center &gt; &lt;th&gt; LV1 &lt;th&gt;164&lt;tr align=center &gt; &lt;th&gt;LV2 &lt;th&gt;&lt;tr align=center &gt; &lt;th&gt;LV3 &lt;th&gt;&lt;tr align=center &gt; &lt;th&gt; Lvapp &lt;th&gt;');AnglaisL0511153B.addTo (AnglaisL);</v>
      </c>
    </row>
    <row r="433" spans="1:17" x14ac:dyDescent="0.2">
      <c r="A433" s="7" t="s">
        <v>609</v>
      </c>
      <c r="B433" s="10" t="s">
        <v>302</v>
      </c>
      <c r="C433" s="7" t="s">
        <v>674</v>
      </c>
      <c r="D433" s="7" t="s">
        <v>324</v>
      </c>
      <c r="E433" s="7" t="s">
        <v>70</v>
      </c>
      <c r="F433" s="7" t="s">
        <v>598</v>
      </c>
      <c r="G433" s="7" t="s">
        <v>873</v>
      </c>
      <c r="H433" s="7" t="s">
        <v>1215</v>
      </c>
      <c r="I433" s="7" t="s">
        <v>1216</v>
      </c>
      <c r="J433" s="7" t="s">
        <v>1377</v>
      </c>
      <c r="K433" s="7" t="s">
        <v>1372</v>
      </c>
      <c r="L433" s="7" t="s">
        <v>302</v>
      </c>
      <c r="M433" s="30">
        <v>202</v>
      </c>
      <c r="N433" s="30"/>
      <c r="O433" s="30"/>
      <c r="P433" s="30"/>
      <c r="Q433" t="str">
        <f t="shared" si="7"/>
        <v>var AnglaisL0520692V=L.marker([48.6386466,4.9479875],{icon:icon_lycee,bounceOnAdd: true, bounceOnAddOptions: {duration: 500, height: 100},bounceOnAddCallback: function() {console.log('done')}}).bindPopup('&lt;p align=center&gt; &lt;font size=2&gt; &lt;b&gt;Anglais&lt;/font&gt;  &lt;br&gt;&lt;br&gt;LP ESTIC (privé)&lt;/b&gt; &lt;br&gt;&lt;i&gt;SAINT-DIZIER&lt;/i&gt; &lt;br&gt; &lt;table border align = center bgcolor = #D8D9CA width=100&gt; &lt;tr align=center &gt; &lt;th&gt; LV1 &lt;th&gt;202&lt;tr align=center &gt; &lt;th&gt;LV2 &lt;th&gt;&lt;tr align=center &gt; &lt;th&gt;LV3 &lt;th&gt;&lt;tr align=center &gt; &lt;th&gt; Lvapp &lt;th&gt;');AnglaisL0520692V.addTo (AnglaisL);</v>
      </c>
    </row>
    <row r="434" spans="1:17" x14ac:dyDescent="0.2">
      <c r="A434" s="7" t="s">
        <v>149</v>
      </c>
      <c r="B434" s="10" t="s">
        <v>590</v>
      </c>
      <c r="C434" s="7" t="s">
        <v>674</v>
      </c>
      <c r="D434" s="7" t="s">
        <v>257</v>
      </c>
      <c r="E434" s="7" t="s">
        <v>70</v>
      </c>
      <c r="F434" s="7" t="s">
        <v>220</v>
      </c>
      <c r="G434" s="7" t="s">
        <v>874</v>
      </c>
      <c r="H434" s="7" t="s">
        <v>1291</v>
      </c>
      <c r="I434" s="7" t="s">
        <v>1292</v>
      </c>
      <c r="J434" s="7" t="s">
        <v>1377</v>
      </c>
      <c r="K434" s="7" t="s">
        <v>1372</v>
      </c>
      <c r="L434" s="7" t="s">
        <v>185</v>
      </c>
      <c r="M434" s="30">
        <v>487</v>
      </c>
      <c r="N434" s="30"/>
      <c r="O434" s="30"/>
      <c r="P434" s="30"/>
      <c r="Q434" t="str">
        <f t="shared" si="7"/>
        <v>var AnglaisL0101015Z=L.marker([48.2975004,4.0818211],{icon:icon_lycee,bounceOnAdd: true, bounceOnAddOptions: {duration: 500, height: 100},bounceOnAddCallback: function() {console.log('done')}}).bindPopup('&lt;p align=center&gt; &lt;font size=2&gt; &lt;b&gt;Anglais&lt;/font&gt;  &lt;br&gt;&lt;br&gt;LP LA SALLE (privé)&lt;/b&gt; &lt;br&gt;&lt;i&gt;TROYES&lt;/i&gt; &lt;br&gt; &lt;table border align = center bgcolor = #D8D9CA width=100&gt; &lt;tr align=center &gt; &lt;th&gt; LV1 &lt;th&gt;487&lt;tr align=center &gt; &lt;th&gt;LV2 &lt;th&gt;&lt;tr align=center &gt; &lt;th&gt;LV3 &lt;th&gt;&lt;tr align=center &gt; &lt;th&gt; Lvapp &lt;th&gt;');AnglaisL0101015Z.addTo (AnglaisL);</v>
      </c>
    </row>
    <row r="435" spans="1:17" x14ac:dyDescent="0.2">
      <c r="A435" s="7" t="s">
        <v>11</v>
      </c>
      <c r="B435" s="10" t="s">
        <v>577</v>
      </c>
      <c r="C435" s="7" t="s">
        <v>673</v>
      </c>
      <c r="D435" s="7" t="s">
        <v>46</v>
      </c>
      <c r="E435" s="7" t="s">
        <v>284</v>
      </c>
      <c r="F435" s="7" t="s">
        <v>47</v>
      </c>
      <c r="G435" s="7" t="s">
        <v>875</v>
      </c>
      <c r="H435" s="7" t="s">
        <v>1293</v>
      </c>
      <c r="I435" s="7" t="s">
        <v>1294</v>
      </c>
      <c r="J435" s="7" t="s">
        <v>1377</v>
      </c>
      <c r="K435" s="7" t="s">
        <v>1372</v>
      </c>
      <c r="L435" s="7" t="s">
        <v>48</v>
      </c>
      <c r="M435" s="30">
        <v>855</v>
      </c>
      <c r="N435" s="30">
        <v>70</v>
      </c>
      <c r="O435" s="30"/>
      <c r="P435" s="30">
        <v>22</v>
      </c>
      <c r="Q435" t="str">
        <f t="shared" si="7"/>
        <v>var AnglaisL0080039Z=L.marker([49.5166054,4.3734441],{icon:icon_lycee,bounceOnAdd: true, bounceOnAddOptions: {duration: 500, height: 100},bounceOnAddCallback: function() {console.log('done')}}).bindPopup('&lt;p align=center&gt; &lt;font size=2&gt; &lt;b&gt;Anglais&lt;/font&gt;  &lt;br&gt;&lt;br&gt;LPO PAUL VERLAINE (public)&lt;/b&gt; &lt;br&gt;&lt;i&gt;RETHEL&lt;/i&gt; &lt;br&gt; &lt;table border align = center bgcolor = #D8D9CA width=100&gt; &lt;tr align=center &gt; &lt;th&gt; LV1 &lt;th&gt;855&lt;tr align=center &gt; &lt;th&gt;LV2 &lt;th&gt;70&lt;tr align=center &gt; &lt;th&gt;LV3 &lt;th&gt;&lt;tr align=center &gt; &lt;th&gt; Lvapp &lt;th&gt;22');AnglaisL0080039Z.addTo (AnglaisL);</v>
      </c>
    </row>
    <row r="436" spans="1:17" x14ac:dyDescent="0.2">
      <c r="A436" s="7" t="s">
        <v>11</v>
      </c>
      <c r="B436" s="10" t="s">
        <v>587</v>
      </c>
      <c r="C436" s="7" t="s">
        <v>673</v>
      </c>
      <c r="D436" s="7" t="s">
        <v>49</v>
      </c>
      <c r="E436" s="7" t="s">
        <v>284</v>
      </c>
      <c r="F436" s="7" t="s">
        <v>50</v>
      </c>
      <c r="G436" s="7" t="s">
        <v>876</v>
      </c>
      <c r="H436" s="7" t="s">
        <v>1295</v>
      </c>
      <c r="I436" s="7" t="s">
        <v>1296</v>
      </c>
      <c r="J436" s="7" t="s">
        <v>1377</v>
      </c>
      <c r="K436" s="7" t="s">
        <v>1372</v>
      </c>
      <c r="L436" s="7" t="s">
        <v>51</v>
      </c>
      <c r="M436" s="30">
        <v>533</v>
      </c>
      <c r="N436" s="30"/>
      <c r="O436" s="30"/>
      <c r="P436" s="30"/>
      <c r="Q436" t="str">
        <f t="shared" si="7"/>
        <v>var AnglaisL0080040A=L.marker([49.9286852,4.6545239],{icon:icon_lycee,bounceOnAdd: true, bounceOnAddOptions: {duration: 500, height: 100},bounceOnAddCallback: function() {console.log('done')}}).bindPopup('&lt;p align=center&gt; &lt;font size=2&gt; &lt;b&gt;Anglais&lt;/font&gt;  &lt;br&gt;&lt;br&gt;LPO JEAN MOULIN (public)&lt;/b&gt; &lt;br&gt;&lt;i&gt;REVIN&lt;/i&gt; &lt;br&gt; &lt;table border align = center bgcolor = #D8D9CA width=100&gt; &lt;tr align=center &gt; &lt;th&gt; LV1 &lt;th&gt;533&lt;tr align=center &gt; &lt;th&gt;LV2 &lt;th&gt;&lt;tr align=center &gt; &lt;th&gt;LV3 &lt;th&gt;&lt;tr align=center &gt; &lt;th&gt; Lvapp &lt;th&gt;');AnglaisL0080040A.addTo (AnglaisL);</v>
      </c>
    </row>
    <row r="437" spans="1:17" x14ac:dyDescent="0.2">
      <c r="A437" s="7" t="s">
        <v>149</v>
      </c>
      <c r="B437" s="10" t="s">
        <v>590</v>
      </c>
      <c r="C437" s="7" t="s">
        <v>673</v>
      </c>
      <c r="D437" s="7" t="s">
        <v>150</v>
      </c>
      <c r="E437" s="7" t="s">
        <v>284</v>
      </c>
      <c r="F437" s="7" t="s">
        <v>151</v>
      </c>
      <c r="G437" s="7" t="s">
        <v>877</v>
      </c>
      <c r="H437" s="7" t="s">
        <v>1027</v>
      </c>
      <c r="I437" s="7" t="s">
        <v>1028</v>
      </c>
      <c r="J437" s="7" t="s">
        <v>1377</v>
      </c>
      <c r="K437" s="7" t="s">
        <v>1372</v>
      </c>
      <c r="L437" s="7" t="s">
        <v>152</v>
      </c>
      <c r="M437" s="30">
        <v>542</v>
      </c>
      <c r="N437" s="30"/>
      <c r="O437" s="30"/>
      <c r="P437" s="30">
        <v>21</v>
      </c>
      <c r="Q437" t="str">
        <f t="shared" si="7"/>
        <v>var AnglaisL0100003Z=L.marker([48.2281029,4.7052908],{icon:icon_lycee,bounceOnAdd: true, bounceOnAddOptions: {duration: 500, height: 100},bounceOnAddCallback: function() {console.log('done')}}).bindPopup('&lt;p align=center&gt; &lt;font size=2&gt; &lt;b&gt;Anglais&lt;/font&gt;  &lt;br&gt;&lt;br&gt;LPO GASTON BACHELARD (public)&lt;/b&gt; &lt;br&gt;&lt;i&gt;BAR-SUR-AUBE&lt;/i&gt; &lt;br&gt; &lt;table border align = center bgcolor = #D8D9CA width=100&gt; &lt;tr align=center &gt; &lt;th&gt; LV1 &lt;th&gt;542&lt;tr align=center &gt; &lt;th&gt;LV2 &lt;th&gt;&lt;tr align=center &gt; &lt;th&gt;LV3 &lt;th&gt;&lt;tr align=center &gt; &lt;th&gt; Lvapp &lt;th&gt;21');AnglaisL0100003Z.addTo (AnglaisL);</v>
      </c>
    </row>
    <row r="438" spans="1:17" x14ac:dyDescent="0.2">
      <c r="A438" s="7" t="s">
        <v>149</v>
      </c>
      <c r="B438" s="10" t="s">
        <v>590</v>
      </c>
      <c r="C438" s="7" t="s">
        <v>673</v>
      </c>
      <c r="D438" s="7" t="s">
        <v>186</v>
      </c>
      <c r="E438" s="7" t="s">
        <v>284</v>
      </c>
      <c r="F438" s="7" t="s">
        <v>187</v>
      </c>
      <c r="G438" s="7" t="s">
        <v>878</v>
      </c>
      <c r="H438" s="7" t="s">
        <v>1297</v>
      </c>
      <c r="I438" s="7" t="s">
        <v>1298</v>
      </c>
      <c r="J438" s="7" t="s">
        <v>1377</v>
      </c>
      <c r="K438" s="7" t="s">
        <v>1372</v>
      </c>
      <c r="L438" s="7" t="s">
        <v>185</v>
      </c>
      <c r="M438" s="30">
        <v>1453</v>
      </c>
      <c r="N438" s="30">
        <v>105</v>
      </c>
      <c r="O438" s="30"/>
      <c r="P438" s="30">
        <v>41</v>
      </c>
      <c r="Q438" t="str">
        <f t="shared" si="7"/>
        <v>var AnglaisL0100023W=L.marker([48.3051616,4.0617258],{icon:icon_lycee,bounceOnAdd: true, bounceOnAddOptions: {duration: 500, height: 100},bounceOnAddCallback: function() {console.log('done')}}).bindPopup('&lt;p align=center&gt; &lt;font size=2&gt; &lt;b&gt;Anglais&lt;/font&gt;  &lt;br&gt;&lt;br&gt;LPO MARIE DE CHAMPAGNE (public)&lt;/b&gt; &lt;br&gt;&lt;i&gt;TROYES&lt;/i&gt; &lt;br&gt; &lt;table border align = center bgcolor = #D8D9CA width=100&gt; &lt;tr align=center &gt; &lt;th&gt; LV1 &lt;th&gt;1453&lt;tr align=center &gt; &lt;th&gt;LV2 &lt;th&gt;105&lt;tr align=center &gt; &lt;th&gt;LV3 &lt;th&gt;&lt;tr align=center &gt; &lt;th&gt; Lvapp &lt;th&gt;41');AnglaisL0100023W.addTo (AnglaisL);</v>
      </c>
    </row>
    <row r="439" spans="1:17" x14ac:dyDescent="0.2">
      <c r="A439" s="7" t="s">
        <v>149</v>
      </c>
      <c r="B439" s="10" t="s">
        <v>590</v>
      </c>
      <c r="C439" s="7" t="s">
        <v>673</v>
      </c>
      <c r="D439" s="7" t="s">
        <v>188</v>
      </c>
      <c r="E439" s="7" t="s">
        <v>284</v>
      </c>
      <c r="F439" s="7" t="s">
        <v>189</v>
      </c>
      <c r="G439" s="7" t="s">
        <v>879</v>
      </c>
      <c r="H439" s="7" t="s">
        <v>1299</v>
      </c>
      <c r="I439" s="7" t="s">
        <v>1300</v>
      </c>
      <c r="J439" s="7" t="s">
        <v>1377</v>
      </c>
      <c r="K439" s="7" t="s">
        <v>1372</v>
      </c>
      <c r="L439" s="7" t="s">
        <v>185</v>
      </c>
      <c r="M439" s="30">
        <v>998</v>
      </c>
      <c r="N439" s="30">
        <v>43</v>
      </c>
      <c r="O439" s="30"/>
      <c r="P439" s="30"/>
      <c r="Q439" t="str">
        <f t="shared" si="7"/>
        <v>var AnglaisL0100025Y=L.marker([48.2735204,4.0751837],{icon:icon_lycee,bounceOnAdd: true, bounceOnAddOptions: {duration: 500, height: 100},bounceOnAddCallback: function() {console.log('done')}}).bindPopup('&lt;p align=center&gt; &lt;font size=2&gt; &lt;b&gt;Anglais&lt;/font&gt;  &lt;br&gt;&lt;br&gt;LPO LES LOMBARDS (public)&lt;/b&gt; &lt;br&gt;&lt;i&gt;TROYES&lt;/i&gt; &lt;br&gt; &lt;table border align = center bgcolor = #D8D9CA width=100&gt; &lt;tr align=center &gt; &lt;th&gt; LV1 &lt;th&gt;998&lt;tr align=center &gt; &lt;th&gt;LV2 &lt;th&gt;43&lt;tr align=center &gt; &lt;th&gt;LV3 &lt;th&gt;&lt;tr align=center &gt; &lt;th&gt; Lvapp &lt;th&gt;');AnglaisL0100025Y.addTo (AnglaisL);</v>
      </c>
    </row>
    <row r="440" spans="1:17" x14ac:dyDescent="0.2">
      <c r="A440" s="7" t="s">
        <v>356</v>
      </c>
      <c r="B440" s="10" t="s">
        <v>592</v>
      </c>
      <c r="C440" s="7" t="s">
        <v>673</v>
      </c>
      <c r="D440" s="7" t="s">
        <v>366</v>
      </c>
      <c r="E440" s="7" t="s">
        <v>284</v>
      </c>
      <c r="F440" s="7" t="s">
        <v>367</v>
      </c>
      <c r="G440" s="7" t="s">
        <v>880</v>
      </c>
      <c r="H440" s="7" t="s">
        <v>1301</v>
      </c>
      <c r="I440" s="7" t="s">
        <v>1302</v>
      </c>
      <c r="J440" s="7" t="s">
        <v>1377</v>
      </c>
      <c r="K440" s="7" t="s">
        <v>1372</v>
      </c>
      <c r="L440" s="7" t="s">
        <v>365</v>
      </c>
      <c r="M440" s="30">
        <v>1136</v>
      </c>
      <c r="N440" s="30"/>
      <c r="O440" s="30"/>
      <c r="P440" s="30"/>
      <c r="Q440" t="str">
        <f t="shared" si="7"/>
        <v>var AnglaisL0510007F=L.marker([48.9763787,4.3612957],{icon:icon_lycee,bounceOnAdd: true, bounceOnAddOptions: {duration: 500, height: 100},bounceOnAddCallback: function() {console.log('done')}}).bindPopup('&lt;p align=center&gt; &lt;font size=2&gt; &lt;b&gt;Anglais&lt;/font&gt;  &lt;br&gt;&lt;br&gt;LPO ETIENNE OEHMICHEN (public)&lt;/b&gt; &lt;br&gt;&lt;i&gt;CHALONS-EN-CHAMPAGNE&lt;/i&gt; &lt;br&gt; &lt;table border align = center bgcolor = #D8D9CA width=100&gt; &lt;tr align=center &gt; &lt;th&gt; LV1 &lt;th&gt;1136&lt;tr align=center &gt; &lt;th&gt;LV2 &lt;th&gt;&lt;tr align=center &gt; &lt;th&gt;LV3 &lt;th&gt;&lt;tr align=center &gt; &lt;th&gt; Lvapp &lt;th&gt;');AnglaisL0510007F.addTo (AnglaisL);</v>
      </c>
    </row>
    <row r="441" spans="1:17" x14ac:dyDescent="0.2">
      <c r="A441" s="7" t="s">
        <v>356</v>
      </c>
      <c r="B441" s="10" t="s">
        <v>372</v>
      </c>
      <c r="C441" s="7" t="s">
        <v>673</v>
      </c>
      <c r="D441" s="7" t="s">
        <v>418</v>
      </c>
      <c r="E441" s="7" t="s">
        <v>284</v>
      </c>
      <c r="F441" s="7" t="s">
        <v>419</v>
      </c>
      <c r="G441" s="7" t="s">
        <v>881</v>
      </c>
      <c r="H441" s="7" t="s">
        <v>1303</v>
      </c>
      <c r="I441" s="7" t="s">
        <v>1304</v>
      </c>
      <c r="J441" s="7" t="s">
        <v>1377</v>
      </c>
      <c r="K441" s="7" t="s">
        <v>1372</v>
      </c>
      <c r="L441" s="7" t="s">
        <v>420</v>
      </c>
      <c r="M441" s="30">
        <v>742</v>
      </c>
      <c r="N441" s="30">
        <v>15</v>
      </c>
      <c r="O441" s="30"/>
      <c r="P441" s="30">
        <v>46</v>
      </c>
      <c r="Q441" t="str">
        <f t="shared" si="7"/>
        <v>var AnglaisL0510053F=L.marker([48.7254763,3.7167263],{icon:icon_lycee,bounceOnAdd: true, bounceOnAddOptions: {duration: 500, height: 100},bounceOnAddCallback: function() {console.log('done')}}).bindPopup('&lt;p align=center&gt; &lt;font size=2&gt; &lt;b&gt;Anglais&lt;/font&gt;  &lt;br&gt;&lt;br&gt;LPO LA FONTAINE DU VE (public)&lt;/b&gt; &lt;br&gt;&lt;i&gt;SEZANNE&lt;/i&gt; &lt;br&gt; &lt;table border align = center bgcolor = #D8D9CA width=100&gt; &lt;tr align=center &gt; &lt;th&gt; LV1 &lt;th&gt;742&lt;tr align=center &gt; &lt;th&gt;LV2 &lt;th&gt;15&lt;tr align=center &gt; &lt;th&gt;LV3 &lt;th&gt;&lt;tr align=center &gt; &lt;th&gt; Lvapp &lt;th&gt;46');AnglaisL0510053F.addTo (AnglaisL);</v>
      </c>
    </row>
    <row r="442" spans="1:17" x14ac:dyDescent="0.2">
      <c r="A442" s="7" t="s">
        <v>356</v>
      </c>
      <c r="B442" s="10" t="s">
        <v>592</v>
      </c>
      <c r="C442" s="7" t="s">
        <v>673</v>
      </c>
      <c r="D442" s="7" t="s">
        <v>430</v>
      </c>
      <c r="E442" s="7" t="s">
        <v>284</v>
      </c>
      <c r="F442" s="7" t="s">
        <v>431</v>
      </c>
      <c r="G442" s="7" t="s">
        <v>882</v>
      </c>
      <c r="H442" s="7" t="s">
        <v>1305</v>
      </c>
      <c r="I442" s="7" t="s">
        <v>1306</v>
      </c>
      <c r="J442" s="7" t="s">
        <v>1377</v>
      </c>
      <c r="K442" s="7" t="s">
        <v>1372</v>
      </c>
      <c r="L442" s="7" t="s">
        <v>432</v>
      </c>
      <c r="M442" s="30">
        <v>1153</v>
      </c>
      <c r="N442" s="30">
        <v>2</v>
      </c>
      <c r="O442" s="30"/>
      <c r="P442" s="30"/>
      <c r="Q442" t="str">
        <f t="shared" si="7"/>
        <v>var AnglaisL0510062R=L.marker([48.7279739,4.5965566],{icon:icon_lycee,bounceOnAdd: true, bounceOnAddOptions: {duration: 500, height: 100},bounceOnAddCallback: function() {console.log('done')}}).bindPopup('&lt;p align=center&gt; &lt;font size=2&gt; &lt;b&gt;Anglais&lt;/font&gt;  &lt;br&gt;&lt;br&gt;LPO FRANCOIS 1ER (public)&lt;/b&gt; &lt;br&gt;&lt;i&gt;VITRY-LE-FRANCOIS&lt;/i&gt; &lt;br&gt; &lt;table border align = center bgcolor = #D8D9CA width=100&gt; &lt;tr align=center &gt; &lt;th&gt; LV1 &lt;th&gt;1153&lt;tr align=center &gt; &lt;th&gt;LV2 &lt;th&gt;2&lt;tr align=center &gt; &lt;th&gt;LV3 &lt;th&gt;&lt;tr align=center &gt; &lt;th&gt; Lvapp &lt;th&gt;');AnglaisL0510062R.addTo (AnglaisL);</v>
      </c>
    </row>
    <row r="443" spans="1:17" x14ac:dyDescent="0.2">
      <c r="A443" s="7" t="s">
        <v>609</v>
      </c>
      <c r="B443" s="10" t="s">
        <v>578</v>
      </c>
      <c r="C443" s="7" t="s">
        <v>673</v>
      </c>
      <c r="D443" s="7" t="s">
        <v>287</v>
      </c>
      <c r="E443" s="7" t="s">
        <v>284</v>
      </c>
      <c r="F443" s="7" t="s">
        <v>288</v>
      </c>
      <c r="G443" s="7" t="s">
        <v>883</v>
      </c>
      <c r="H443" s="7" t="s">
        <v>1307</v>
      </c>
      <c r="I443" s="7" t="s">
        <v>1308</v>
      </c>
      <c r="J443" s="7" t="s">
        <v>1377</v>
      </c>
      <c r="K443" s="7" t="s">
        <v>1372</v>
      </c>
      <c r="L443" s="7" t="s">
        <v>289</v>
      </c>
      <c r="M443" s="30">
        <v>893</v>
      </c>
      <c r="N443" s="30"/>
      <c r="O443" s="30"/>
      <c r="P443" s="30">
        <v>27</v>
      </c>
      <c r="Q443" t="str">
        <f t="shared" si="7"/>
        <v>var AnglaisL0520021R=L.marker([47.8490356,5.3263826],{icon:icon_lycee,bounceOnAdd: true, bounceOnAddOptions: {duration: 500, height: 100},bounceOnAddCallback: function() {console.log('done')}}).bindPopup('&lt;p align=center&gt; &lt;font size=2&gt; &lt;b&gt;Anglais&lt;/font&gt;  &lt;br&gt;&lt;br&gt;LPO DIDEROT (public)&lt;/b&gt; &lt;br&gt;&lt;i&gt;LANGRES&lt;/i&gt; &lt;br&gt; &lt;table border align = center bgcolor = #D8D9CA width=100&gt; &lt;tr align=center &gt; &lt;th&gt; LV1 &lt;th&gt;893&lt;tr align=center &gt; &lt;th&gt;LV2 &lt;th&gt;&lt;tr align=center &gt; &lt;th&gt;LV3 &lt;th&gt;&lt;tr align=center &gt; &lt;th&gt; Lvapp &lt;th&gt;27');AnglaisL0520021R.addTo (AnglaisL);</v>
      </c>
    </row>
    <row r="444" spans="1:17" x14ac:dyDescent="0.2">
      <c r="A444" s="7" t="s">
        <v>11</v>
      </c>
      <c r="B444" s="10" t="s">
        <v>576</v>
      </c>
      <c r="C444" s="7" t="s">
        <v>673</v>
      </c>
      <c r="D444" s="7" t="s">
        <v>19</v>
      </c>
      <c r="E444" s="7" t="s">
        <v>284</v>
      </c>
      <c r="F444" s="7" t="s">
        <v>20</v>
      </c>
      <c r="G444" s="7" t="s">
        <v>884</v>
      </c>
      <c r="H444" s="7" t="s">
        <v>1309</v>
      </c>
      <c r="I444" s="7" t="s">
        <v>1310</v>
      </c>
      <c r="J444" s="7" t="s">
        <v>1377</v>
      </c>
      <c r="K444" s="7" t="s">
        <v>1372</v>
      </c>
      <c r="L444" s="7" t="s">
        <v>15</v>
      </c>
      <c r="M444" s="30">
        <v>612</v>
      </c>
      <c r="N444" s="30">
        <v>22</v>
      </c>
      <c r="O444" s="30"/>
      <c r="P444" s="30"/>
      <c r="Q444" t="str">
        <f t="shared" si="7"/>
        <v>var AnglaisL0080008R=L.marker([49.7721921,4.7076717],{icon:icon_lycee,bounceOnAdd: true, bounceOnAddOptions: {duration: 500, height: 100},bounceOnAddCallback: function() {console.log('done')}}).bindPopup('&lt;p align=center&gt; &lt;font size=2&gt; &lt;b&gt;Anglais&lt;/font&gt;  &lt;br&gt;&lt;br&gt;LPO FRANCOIS BAZIN (public)&lt;/b&gt; &lt;br&gt;&lt;i&gt;CHARLEVILLE-MEZIERES&lt;/i&gt; &lt;br&gt; &lt;table border align = center bgcolor = #D8D9CA width=100&gt; &lt;tr align=center &gt; &lt;th&gt; LV1 &lt;th&gt;612&lt;tr align=center &gt; &lt;th&gt;LV2 &lt;th&gt;22&lt;tr align=center &gt; &lt;th&gt;LV3 &lt;th&gt;&lt;tr align=center &gt; &lt;th&gt; Lvapp &lt;th&gt;');AnglaisL0080008R.addTo (AnglaisL);</v>
      </c>
    </row>
    <row r="445" spans="1:17" x14ac:dyDescent="0.2">
      <c r="A445" s="7" t="s">
        <v>11</v>
      </c>
      <c r="B445" s="10" t="s">
        <v>576</v>
      </c>
      <c r="C445" s="7" t="s">
        <v>673</v>
      </c>
      <c r="D445" s="7" t="s">
        <v>128</v>
      </c>
      <c r="E445" s="7" t="s">
        <v>284</v>
      </c>
      <c r="F445" s="7" t="s">
        <v>129</v>
      </c>
      <c r="G445" s="7" t="s">
        <v>885</v>
      </c>
      <c r="H445" s="7" t="s">
        <v>1311</v>
      </c>
      <c r="I445" s="7" t="s">
        <v>1312</v>
      </c>
      <c r="J445" s="7" t="s">
        <v>1377</v>
      </c>
      <c r="K445" s="7" t="s">
        <v>1372</v>
      </c>
      <c r="L445" s="7" t="s">
        <v>129</v>
      </c>
      <c r="M445" s="30">
        <v>302</v>
      </c>
      <c r="N445" s="30"/>
      <c r="O445" s="30"/>
      <c r="P445" s="30"/>
      <c r="Q445" t="str">
        <f t="shared" si="7"/>
        <v>var AnglaisL0081047V=L.marker([49.6794841,4.9822122],{icon:icon_lycee,bounceOnAdd: true, bounceOnAddOptions: {duration: 500, height: 100},bounceOnAddCallback: function() {console.log('done')}}).bindPopup('&lt;p align=center&gt; &lt;font size=2&gt; &lt;b&gt;Anglais&lt;/font&gt;  &lt;br&gt;&lt;br&gt;LPO BAZEILLES (public)&lt;/b&gt; &lt;br&gt;&lt;i&gt;BAZEILLES&lt;/i&gt; &lt;br&gt; &lt;table border align = center bgcolor = #D8D9CA width=100&gt; &lt;tr align=center &gt; &lt;th&gt; LV1 &lt;th&gt;302&lt;tr align=center &gt; &lt;th&gt;LV2 &lt;th&gt;&lt;tr align=center &gt; &lt;th&gt;LV3 &lt;th&gt;&lt;tr align=center &gt; &lt;th&gt; Lvapp &lt;th&gt;');AnglaisL0081047V.addTo (AnglaisL);</v>
      </c>
    </row>
    <row r="446" spans="1:17" x14ac:dyDescent="0.2">
      <c r="A446" s="7" t="s">
        <v>356</v>
      </c>
      <c r="B446" s="10" t="s">
        <v>372</v>
      </c>
      <c r="C446" s="7" t="s">
        <v>673</v>
      </c>
      <c r="D446" s="7" t="s">
        <v>433</v>
      </c>
      <c r="E446" s="7" t="s">
        <v>284</v>
      </c>
      <c r="F446" s="7" t="s">
        <v>580</v>
      </c>
      <c r="G446" s="7" t="s">
        <v>886</v>
      </c>
      <c r="H446" s="7" t="s">
        <v>1313</v>
      </c>
      <c r="I446" s="7" t="s">
        <v>1314</v>
      </c>
      <c r="J446" s="7" t="s">
        <v>1377</v>
      </c>
      <c r="K446" s="7" t="s">
        <v>1372</v>
      </c>
      <c r="L446" s="7" t="s">
        <v>372</v>
      </c>
      <c r="M446" s="30">
        <v>1910</v>
      </c>
      <c r="N446" s="30">
        <v>34</v>
      </c>
      <c r="O446" s="30"/>
      <c r="P446" s="30">
        <v>51</v>
      </c>
      <c r="Q446" t="str">
        <f t="shared" si="7"/>
        <v>var AnglaisL0510068X=L.marker([49.0394291,3.9651992],{icon:icon_lycee,bounceOnAdd: true, bounceOnAddOptions: {duration: 500, height: 100},bounceOnAddCallback: function() {console.log('done')}}).bindPopup('&lt;p align=center&gt; &lt;font size=2&gt; &lt;b&gt;Anglais&lt;/font&gt;  &lt;br&gt;&lt;br&gt;LPO EUROPEEN STEPHANE HESSEL (public)&lt;/b&gt; &lt;br&gt;&lt;i&gt;EPERNAY&lt;/i&gt; &lt;br&gt; &lt;table border align = center bgcolor = #D8D9CA width=100&gt; &lt;tr align=center &gt; &lt;th&gt; LV1 &lt;th&gt;1910&lt;tr align=center &gt; &lt;th&gt;LV2 &lt;th&gt;34&lt;tr align=center &gt; &lt;th&gt;LV3 &lt;th&gt;&lt;tr align=center &gt; &lt;th&gt; Lvapp &lt;th&gt;51');AnglaisL0510068X.addTo (AnglaisL);</v>
      </c>
    </row>
    <row r="447" spans="1:17" x14ac:dyDescent="0.2">
      <c r="A447" s="7" t="s">
        <v>356</v>
      </c>
      <c r="B447" s="10" t="s">
        <v>394</v>
      </c>
      <c r="C447" s="7" t="s">
        <v>673</v>
      </c>
      <c r="D447" s="7" t="s">
        <v>524</v>
      </c>
      <c r="E447" s="7" t="s">
        <v>284</v>
      </c>
      <c r="F447" s="7" t="s">
        <v>525</v>
      </c>
      <c r="G447" s="7" t="s">
        <v>887</v>
      </c>
      <c r="H447" s="7" t="s">
        <v>1315</v>
      </c>
      <c r="I447" s="7" t="s">
        <v>1316</v>
      </c>
      <c r="J447" s="7" t="s">
        <v>1377</v>
      </c>
      <c r="K447" s="7" t="s">
        <v>1372</v>
      </c>
      <c r="L447" s="7" t="s">
        <v>394</v>
      </c>
      <c r="M447" s="30">
        <v>458</v>
      </c>
      <c r="N447" s="30">
        <v>5</v>
      </c>
      <c r="O447" s="30"/>
      <c r="P447" s="30"/>
      <c r="Q447" t="str">
        <f t="shared" si="7"/>
        <v>var AnglaisL0511565Z=L.marker([49.2283149,4.0074027],{icon:icon_lycee,bounceOnAdd: true, bounceOnAddOptions: {duration: 500, height: 100},bounceOnAddCallback: function() {console.log('done')}}).bindPopup('&lt;p align=center&gt; &lt;font size=2&gt; &lt;b&gt;Anglais&lt;/font&gt;  &lt;br&gt;&lt;br&gt;LPO FRANCOIS ARAGO (public)&lt;/b&gt; &lt;br&gt;&lt;i&gt;REIMS&lt;/i&gt; &lt;br&gt; &lt;table border align = center bgcolor = #D8D9CA width=100&gt; &lt;tr align=center &gt; &lt;th&gt; LV1 &lt;th&gt;458&lt;tr align=center &gt; &lt;th&gt;LV2 &lt;th&gt;5&lt;tr align=center &gt; &lt;th&gt;LV3 &lt;th&gt;&lt;tr align=center &gt; &lt;th&gt; Lvapp &lt;th&gt;');AnglaisL0511565Z.addTo (AnglaisL);</v>
      </c>
    </row>
    <row r="448" spans="1:17" x14ac:dyDescent="0.2">
      <c r="A448" s="7" t="s">
        <v>356</v>
      </c>
      <c r="B448" s="10" t="s">
        <v>394</v>
      </c>
      <c r="C448" s="7" t="s">
        <v>673</v>
      </c>
      <c r="D448" s="7" t="s">
        <v>535</v>
      </c>
      <c r="E448" s="7" t="s">
        <v>284</v>
      </c>
      <c r="F448" s="7" t="s">
        <v>536</v>
      </c>
      <c r="G448" s="7" t="s">
        <v>888</v>
      </c>
      <c r="H448" s="7" t="s">
        <v>1317</v>
      </c>
      <c r="I448" s="7" t="s">
        <v>1318</v>
      </c>
      <c r="J448" s="7" t="s">
        <v>1377</v>
      </c>
      <c r="K448" s="7" t="s">
        <v>1372</v>
      </c>
      <c r="L448" s="7" t="s">
        <v>394</v>
      </c>
      <c r="M448" s="30">
        <v>662</v>
      </c>
      <c r="N448" s="30">
        <v>9</v>
      </c>
      <c r="O448" s="30"/>
      <c r="P448" s="30"/>
      <c r="Q448" t="str">
        <f t="shared" si="7"/>
        <v>var AnglaisL0511884W=L.marker([49.2239851,4.0270932],{icon:icon_lycee,bounceOnAdd: true, bounceOnAddOptions: {duration: 500, height: 100},bounceOnAddCallback: function() {console.log('done')}}).bindPopup('&lt;p align=center&gt; &lt;font size=2&gt; &lt;b&gt;Anglais&lt;/font&gt;  &lt;br&gt;&lt;br&gt;LPO GEORGES BRIERE (public)&lt;/b&gt; &lt;br&gt;&lt;i&gt;REIMS&lt;/i&gt; &lt;br&gt; &lt;table border align = center bgcolor = #D8D9CA width=100&gt; &lt;tr align=center &gt; &lt;th&gt; LV1 &lt;th&gt;662&lt;tr align=center &gt; &lt;th&gt;LV2 &lt;th&gt;9&lt;tr align=center &gt; &lt;th&gt;LV3 &lt;th&gt;&lt;tr align=center &gt; &lt;th&gt; Lvapp &lt;th&gt;');AnglaisL0511884W.addTo (AnglaisL);</v>
      </c>
    </row>
    <row r="449" spans="1:17" x14ac:dyDescent="0.2">
      <c r="A449" s="7" t="s">
        <v>356</v>
      </c>
      <c r="B449" s="10" t="s">
        <v>592</v>
      </c>
      <c r="C449" s="7" t="s">
        <v>673</v>
      </c>
      <c r="D449" s="7" t="s">
        <v>540</v>
      </c>
      <c r="E449" s="7" t="s">
        <v>284</v>
      </c>
      <c r="F449" s="7" t="s">
        <v>541</v>
      </c>
      <c r="G449" s="7" t="s">
        <v>889</v>
      </c>
      <c r="H449" s="7" t="s">
        <v>1319</v>
      </c>
      <c r="I449" s="7" t="s">
        <v>1320</v>
      </c>
      <c r="J449" s="7" t="s">
        <v>1377</v>
      </c>
      <c r="K449" s="7" t="s">
        <v>1372</v>
      </c>
      <c r="L449" s="7" t="s">
        <v>365</v>
      </c>
      <c r="M449" s="30">
        <v>629</v>
      </c>
      <c r="N449" s="30"/>
      <c r="O449" s="30"/>
      <c r="P449" s="30"/>
      <c r="Q449" t="str">
        <f t="shared" si="7"/>
        <v>var AnglaisL0511951U=L.marker([48.9549912,4.3414881],{icon:icon_lycee,bounceOnAdd: true, bounceOnAddOptions: {duration: 500, height: 100},bounceOnAddCallback: function() {console.log('done')}}).bindPopup('&lt;p align=center&gt; &lt;font size=2&gt; &lt;b&gt;Anglais&lt;/font&gt;  &lt;br&gt;&lt;br&gt;LPO JEAN TALON (public)&lt;/b&gt; &lt;br&gt;&lt;i&gt;CHALONS-EN-CHAMPAGNE&lt;/i&gt; &lt;br&gt; &lt;table border align = center bgcolor = #D8D9CA width=100&gt; &lt;tr align=center &gt; &lt;th&gt; LV1 &lt;th&gt;629&lt;tr align=center &gt; &lt;th&gt;LV2 &lt;th&gt;&lt;tr align=center &gt; &lt;th&gt;LV3 &lt;th&gt;&lt;tr align=center &gt; &lt;th&gt; Lvapp &lt;th&gt;');AnglaisL0511951U.addTo (AnglaisL);</v>
      </c>
    </row>
    <row r="450" spans="1:17" x14ac:dyDescent="0.2">
      <c r="A450" s="7" t="s">
        <v>609</v>
      </c>
      <c r="B450" s="10" t="s">
        <v>578</v>
      </c>
      <c r="C450" s="7" t="s">
        <v>673</v>
      </c>
      <c r="D450" s="7" t="s">
        <v>354</v>
      </c>
      <c r="E450" s="7" t="s">
        <v>284</v>
      </c>
      <c r="F450" s="7" t="s">
        <v>355</v>
      </c>
      <c r="G450" s="7" t="s">
        <v>890</v>
      </c>
      <c r="H450" s="7" t="s">
        <v>1321</v>
      </c>
      <c r="I450" s="7" t="s">
        <v>1322</v>
      </c>
      <c r="J450" s="7" t="s">
        <v>1377</v>
      </c>
      <c r="K450" s="7" t="s">
        <v>1372</v>
      </c>
      <c r="L450" s="7" t="s">
        <v>273</v>
      </c>
      <c r="M450" s="30">
        <v>738</v>
      </c>
      <c r="N450" s="30"/>
      <c r="O450" s="30"/>
      <c r="P450" s="30"/>
      <c r="Q450" t="str">
        <f t="shared" si="7"/>
        <v>var AnglaisL0521032P=L.marker([48.073046,5.1469776],{icon:icon_lycee,bounceOnAdd: true, bounceOnAddOptions: {duration: 500, height: 100},bounceOnAddCallback: function() {console.log('done')}}).bindPopup('&lt;p align=center&gt; &lt;font size=2&gt; &lt;b&gt;Anglais&lt;/font&gt;  &lt;br&gt;&lt;br&gt;LPO CHARLES DE GAULLE (public)&lt;/b&gt; &lt;br&gt;&lt;i&gt;CHAUMONT&lt;/i&gt; &lt;br&gt; &lt;table border align = center bgcolor = #D8D9CA width=100&gt; &lt;tr align=center &gt; &lt;th&gt; LV1 &lt;th&gt;738&lt;tr align=center &gt; &lt;th&gt;LV2 &lt;th&gt;&lt;tr align=center &gt; &lt;th&gt;LV3 &lt;th&gt;&lt;tr align=center &gt; &lt;th&gt; Lvapp &lt;th&gt;');AnglaisL0521032P.addTo (AnglaisL);</v>
      </c>
    </row>
    <row r="451" spans="1:17" x14ac:dyDescent="0.2">
      <c r="A451" s="7" t="s">
        <v>11</v>
      </c>
      <c r="B451" s="10" t="s">
        <v>576</v>
      </c>
      <c r="C451" s="7" t="s">
        <v>674</v>
      </c>
      <c r="D451" s="7" t="s">
        <v>78</v>
      </c>
      <c r="E451" s="7" t="s">
        <v>284</v>
      </c>
      <c r="F451" s="7" t="s">
        <v>80</v>
      </c>
      <c r="G451" s="7" t="s">
        <v>891</v>
      </c>
      <c r="H451" s="7" t="s">
        <v>1323</v>
      </c>
      <c r="I451" s="7" t="s">
        <v>1324</v>
      </c>
      <c r="J451" s="7" t="s">
        <v>1377</v>
      </c>
      <c r="K451" s="7" t="s">
        <v>1372</v>
      </c>
      <c r="L451" s="7" t="s">
        <v>15</v>
      </c>
      <c r="M451" s="30">
        <v>506</v>
      </c>
      <c r="N451" s="30"/>
      <c r="O451" s="30"/>
      <c r="P451" s="30">
        <v>24</v>
      </c>
      <c r="Q451" t="str">
        <f t="shared" si="7"/>
        <v>var AnglaisL0080082W=L.marker([49.771685,4.7223202],{icon:icon_lycee,bounceOnAdd: true, bounceOnAddOptions: {duration: 500, height: 100},bounceOnAddCallback: function() {console.log('done')}}).bindPopup('&lt;p align=center&gt; &lt;font size=2&gt; &lt;b&gt;Anglais&lt;/font&gt;  &lt;br&gt;&lt;br&gt;LPO SAINT PAUL (privé)&lt;/b&gt; &lt;br&gt;&lt;i&gt;CHARLEVILLE-MEZIERES&lt;/i&gt; &lt;br&gt; &lt;table border align = center bgcolor = #D8D9CA width=100&gt; &lt;tr align=center &gt; &lt;th&gt; LV1 &lt;th&gt;506&lt;tr align=center &gt; &lt;th&gt;LV2 &lt;th&gt;&lt;tr align=center &gt; &lt;th&gt;LV3 &lt;th&gt;&lt;tr align=center &gt; &lt;th&gt; Lvapp &lt;th&gt;24');AnglaisL0080082W.addTo (AnglaisL);</v>
      </c>
    </row>
    <row r="452" spans="1:17" x14ac:dyDescent="0.2">
      <c r="A452" s="7" t="s">
        <v>356</v>
      </c>
      <c r="B452" s="10" t="s">
        <v>394</v>
      </c>
      <c r="C452" s="7" t="s">
        <v>674</v>
      </c>
      <c r="D452" s="7" t="s">
        <v>460</v>
      </c>
      <c r="E452" s="7" t="s">
        <v>284</v>
      </c>
      <c r="F452" s="7" t="s">
        <v>461</v>
      </c>
      <c r="G452" s="7" t="s">
        <v>892</v>
      </c>
      <c r="H452" s="7" t="s">
        <v>1325</v>
      </c>
      <c r="I452" s="7" t="s">
        <v>1326</v>
      </c>
      <c r="J452" s="7" t="s">
        <v>1377</v>
      </c>
      <c r="K452" s="7" t="s">
        <v>1372</v>
      </c>
      <c r="L452" s="7" t="s">
        <v>394</v>
      </c>
      <c r="M452" s="30">
        <v>617</v>
      </c>
      <c r="N452" s="30"/>
      <c r="O452" s="30"/>
      <c r="P452" s="30"/>
      <c r="Q452" t="str">
        <f t="shared" si="7"/>
        <v>var AnglaisL0511145T=L.marker([49.2466954,4.0140505],{icon:icon_lycee,bounceOnAdd: true, bounceOnAddOptions: {duration: 500, height: 100},bounceOnAddCallback: function() {console.log('done')}}).bindPopup('&lt;p align=center&gt; &lt;font size=2&gt; &lt;b&gt;Anglais&lt;/font&gt;  &lt;br&gt;&lt;br&gt;LPO ST MICHEL (privé)&lt;/b&gt; &lt;br&gt;&lt;i&gt;REIMS&lt;/i&gt; &lt;br&gt; &lt;table border align = center bgcolor = #D8D9CA width=100&gt; &lt;tr align=center &gt; &lt;th&gt; LV1 &lt;th&gt;617&lt;tr align=center &gt; &lt;th&gt;LV2 &lt;th&gt;&lt;tr align=center &gt; &lt;th&gt;LV3 &lt;th&gt;&lt;tr align=center &gt; &lt;th&gt; Lvapp &lt;th&gt;');AnglaisL0511145T.addTo (AnglaisL);</v>
      </c>
    </row>
    <row r="453" spans="1:17" x14ac:dyDescent="0.2">
      <c r="A453" s="7" t="s">
        <v>356</v>
      </c>
      <c r="B453" s="10" t="s">
        <v>394</v>
      </c>
      <c r="C453" s="7" t="s">
        <v>674</v>
      </c>
      <c r="D453" s="7" t="s">
        <v>462</v>
      </c>
      <c r="E453" s="7" t="s">
        <v>284</v>
      </c>
      <c r="F453" s="7" t="s">
        <v>463</v>
      </c>
      <c r="G453" s="7" t="s">
        <v>893</v>
      </c>
      <c r="H453" s="7" t="s">
        <v>1327</v>
      </c>
      <c r="I453" s="7" t="s">
        <v>1328</v>
      </c>
      <c r="J453" s="7" t="s">
        <v>1377</v>
      </c>
      <c r="K453" s="7" t="s">
        <v>1372</v>
      </c>
      <c r="L453" s="7" t="s">
        <v>394</v>
      </c>
      <c r="M453" s="30">
        <v>543</v>
      </c>
      <c r="N453" s="30"/>
      <c r="O453" s="30"/>
      <c r="P453" s="30"/>
      <c r="Q453" t="str">
        <f t="shared" si="7"/>
        <v>var AnglaisL0511146U=L.marker([49.2506361,4.0371967],{icon:icon_lycee,bounceOnAdd: true, bounceOnAddOptions: {duration: 500, height: 100},bounceOnAddCallback: function() {console.log('done')}}).bindPopup('&lt;p align=center&gt; &lt;font size=2&gt; &lt;b&gt;Anglais&lt;/font&gt;  &lt;br&gt;&lt;br&gt;LPO ST J-B DE LA SALLE (privé)&lt;/b&gt; &lt;br&gt;&lt;i&gt;REIMS&lt;/i&gt; &lt;br&gt; &lt;table border align = center bgcolor = #D8D9CA width=100&gt; &lt;tr align=center &gt; &lt;th&gt; LV1 &lt;th&gt;543&lt;tr align=center &gt; &lt;th&gt;LV2 &lt;th&gt;&lt;tr align=center &gt; &lt;th&gt;LV3 &lt;th&gt;&lt;tr align=center &gt; &lt;th&gt; Lvapp &lt;th&gt;');AnglaisL0511146U.addTo (AnglaisL);</v>
      </c>
    </row>
    <row r="454" spans="1:17" x14ac:dyDescent="0.2">
      <c r="A454" s="7" t="s">
        <v>356</v>
      </c>
      <c r="B454" s="10" t="s">
        <v>592</v>
      </c>
      <c r="C454" s="7" t="s">
        <v>674</v>
      </c>
      <c r="D454" s="7" t="s">
        <v>464</v>
      </c>
      <c r="E454" s="7" t="s">
        <v>284</v>
      </c>
      <c r="F454" s="7" t="s">
        <v>465</v>
      </c>
      <c r="G454" s="7" t="s">
        <v>894</v>
      </c>
      <c r="H454" s="7" t="s">
        <v>1329</v>
      </c>
      <c r="I454" s="7" t="s">
        <v>1330</v>
      </c>
      <c r="J454" s="7" t="s">
        <v>1377</v>
      </c>
      <c r="K454" s="7" t="s">
        <v>1372</v>
      </c>
      <c r="L454" s="7" t="s">
        <v>365</v>
      </c>
      <c r="M454" s="30">
        <v>978</v>
      </c>
      <c r="N454" s="30">
        <v>8</v>
      </c>
      <c r="O454" s="30"/>
      <c r="P454" s="30">
        <v>9</v>
      </c>
      <c r="Q454" t="str">
        <f t="shared" si="7"/>
        <v>var AnglaisL0511147V=L.marker([48.9785277,4.3607891],{icon:icon_lycee,bounceOnAdd: true, bounceOnAddOptions: {duration: 500, height: 100},bounceOnAddCallback: function() {console.log('done')}}).bindPopup('&lt;p align=center&gt; &lt;font size=2&gt; &lt;b&gt;Anglais&lt;/font&gt;  &lt;br&gt;&lt;br&gt;LPO FREDERIC OZANAM (privé)&lt;/b&gt; &lt;br&gt;&lt;i&gt;CHALONS-EN-CHAMPAGNE&lt;/i&gt; &lt;br&gt; &lt;table border align = center bgcolor = #D8D9CA width=100&gt; &lt;tr align=center &gt; &lt;th&gt; LV1 &lt;th&gt;978&lt;tr align=center &gt; &lt;th&gt;LV2 &lt;th&gt;8&lt;tr align=center &gt; &lt;th&gt;LV3 &lt;th&gt;&lt;tr align=center &gt; &lt;th&gt; Lvapp &lt;th&gt;9');AnglaisL0511147V.addTo (AnglaisL);</v>
      </c>
    </row>
    <row r="455" spans="1:17" x14ac:dyDescent="0.2">
      <c r="A455" s="7" t="s">
        <v>149</v>
      </c>
      <c r="B455" s="10" t="s">
        <v>590</v>
      </c>
      <c r="C455" s="7" t="s">
        <v>674</v>
      </c>
      <c r="D455" s="7" t="s">
        <v>218</v>
      </c>
      <c r="E455" s="7" t="s">
        <v>672</v>
      </c>
      <c r="F455" s="7" t="s">
        <v>220</v>
      </c>
      <c r="G455" s="7" t="s">
        <v>895</v>
      </c>
      <c r="H455" s="7" t="s">
        <v>1331</v>
      </c>
      <c r="I455" s="7" t="s">
        <v>1332</v>
      </c>
      <c r="J455" s="7" t="s">
        <v>1377</v>
      </c>
      <c r="K455" s="7" t="s">
        <v>1372</v>
      </c>
      <c r="L455" s="7" t="s">
        <v>185</v>
      </c>
      <c r="M455" s="30">
        <v>214</v>
      </c>
      <c r="N455" s="30"/>
      <c r="O455" s="30"/>
      <c r="P455" s="30"/>
      <c r="Q455" t="str">
        <f t="shared" si="7"/>
        <v>var AnglaisL0100059K=L.marker([48.2971801,4.082211],{icon:icon_lycee,bounceOnAdd: true, bounceOnAddOptions: {duration: 500, height: 100},bounceOnAddCallback: function() {console.log('done')}}).bindPopup('&lt;p align=center&gt; &lt;font size=2&gt; &lt;b&gt;Anglais&lt;/font&gt;  &lt;br&gt;&lt;br&gt;LT LA SALLE (privé)&lt;/b&gt; &lt;br&gt;&lt;i&gt;TROYES&lt;/i&gt; &lt;br&gt; &lt;table border align = center bgcolor = #D8D9CA width=100&gt; &lt;tr align=center &gt; &lt;th&gt; LV1 &lt;th&gt;214&lt;tr align=center &gt; &lt;th&gt;LV2 &lt;th&gt;&lt;tr align=center &gt; &lt;th&gt;LV3 &lt;th&gt;&lt;tr align=center &gt; &lt;th&gt; Lvapp &lt;th&gt;');AnglaisL0100059K.addTo (AnglaisL);</v>
      </c>
    </row>
    <row r="456" spans="1:17" x14ac:dyDescent="0.2">
      <c r="A456" s="88" t="s">
        <v>572</v>
      </c>
      <c r="M456" s="89" t="s">
        <v>0</v>
      </c>
      <c r="N456" s="89" t="s">
        <v>1</v>
      </c>
      <c r="O456" s="89" t="s">
        <v>2</v>
      </c>
      <c r="P456" s="89" t="s">
        <v>1388</v>
      </c>
    </row>
    <row r="457" spans="1:17" x14ac:dyDescent="0.2">
      <c r="A457" s="7" t="s">
        <v>149</v>
      </c>
      <c r="B457" s="10" t="s">
        <v>590</v>
      </c>
      <c r="C457" s="7" t="s">
        <v>673</v>
      </c>
      <c r="D457" s="7" t="s">
        <v>164</v>
      </c>
      <c r="E457" s="7" t="s">
        <v>23</v>
      </c>
      <c r="F457" s="7" t="s">
        <v>165</v>
      </c>
      <c r="G457" s="7" t="s">
        <v>712</v>
      </c>
      <c r="H457" s="7" t="s">
        <v>993</v>
      </c>
      <c r="I457" s="7" t="s">
        <v>994</v>
      </c>
      <c r="J457" s="7" t="s">
        <v>1375</v>
      </c>
      <c r="K457" s="7" t="s">
        <v>1371</v>
      </c>
      <c r="L457" s="7" t="s">
        <v>166</v>
      </c>
      <c r="M457" s="85">
        <v>24</v>
      </c>
      <c r="N457" s="85">
        <v>52</v>
      </c>
      <c r="O457" s="85"/>
      <c r="P457" s="85"/>
      <c r="Q457" t="str">
        <f>"var Arabe"&amp;J457&amp;D457&amp;"=L.marker(["&amp;H457&amp;","&amp;I457&amp;"],{icon:"&amp;K457&amp;",bounceOnAdd: true, bounceOnAddOptions: {duration: 500, height: 100},bounceOnAddCallback: function() {console.log('done')}}).bindPopup('&lt;p align=center&gt; &lt;font size=2&gt; &lt;b&gt;Arabe&lt;/font&gt;  &lt;br&gt;&lt;br&gt;"&amp;G457&amp;" "&amp;C457&amp;"&lt;/b&gt; &lt;br&gt;&lt;i&gt;"&amp;L457&amp;"&lt;/i&gt; &lt;br&gt; &lt;table border align = center bgcolor = #D8D9CA width=100&gt; &lt;tr align=center &gt; &lt;th&gt; LV1 &lt;th&gt;"&amp;M457&amp;"&lt;tr align=center &gt; &lt;th&gt;LV2 &lt;th&gt;"&amp;N457&amp;"&lt;tr align=center &gt; &lt;th&gt;LV3 &lt;th&gt;"&amp;O457&amp;"&lt;tr align=center &gt; &lt;th&gt; Lvapp &lt;th&gt;"&amp;P457&amp;"');Arabe"&amp;J457&amp;D457&amp;".addTo (Arabe"&amp;J457&amp;");"</f>
        <v>var ArabeC0100009F=L.marker([48.3106551,4.0399133],{icon:icon_college,bounceOnAdd: true, bounceOnAddOptions: {duration: 500, height: 100},bounceOnAddCallback: function() {console.log('done')}}).bindPopup('&lt;p align=center&gt; &lt;font size=2&gt; &lt;b&gt;Arabe&lt;/font&gt;  &lt;br&gt;&lt;br&gt;CLG ALBERT CAMUS (public)&lt;/b&gt; &lt;br&gt;&lt;i&gt;LA CHAPELLE-SAINT-LUC&lt;/i&gt; &lt;br&gt; &lt;table border align = center bgcolor = #D8D9CA width=100&gt; &lt;tr align=center &gt; &lt;th&gt; LV1 &lt;th&gt;24&lt;tr align=center &gt; &lt;th&gt;LV2 &lt;th&gt;52&lt;tr align=center &gt; &lt;th&gt;LV3 &lt;th&gt;&lt;tr align=center &gt; &lt;th&gt; Lvapp &lt;th&gt;');ArabeC0100009F.addTo (ArabeC);</v>
      </c>
    </row>
    <row r="458" spans="1:17" x14ac:dyDescent="0.2">
      <c r="A458" s="7" t="s">
        <v>149</v>
      </c>
      <c r="B458" s="10" t="s">
        <v>590</v>
      </c>
      <c r="C458" s="7" t="s">
        <v>673</v>
      </c>
      <c r="D458" s="7" t="s">
        <v>186</v>
      </c>
      <c r="E458" s="7" t="s">
        <v>284</v>
      </c>
      <c r="F458" s="7" t="s">
        <v>187</v>
      </c>
      <c r="G458" s="7" t="s">
        <v>878</v>
      </c>
      <c r="H458" s="7" t="s">
        <v>1297</v>
      </c>
      <c r="I458" s="7" t="s">
        <v>1298</v>
      </c>
      <c r="J458" s="7" t="s">
        <v>1377</v>
      </c>
      <c r="K458" s="7" t="s">
        <v>1372</v>
      </c>
      <c r="L458" s="7" t="s">
        <v>185</v>
      </c>
      <c r="M458" s="85"/>
      <c r="N458" s="85">
        <v>28</v>
      </c>
      <c r="O458" s="85">
        <v>31</v>
      </c>
      <c r="P458" s="85"/>
      <c r="Q458" t="str">
        <f>"var Arabe"&amp;J458&amp;D458&amp;"=L.marker(["&amp;H458&amp;","&amp;I458&amp;"],{icon:"&amp;K458&amp;",bounceOnAdd: true, bounceOnAddOptions: {duration: 500, height: 100},bounceOnAddCallback: function() {console.log('done')}}).bindPopup('&lt;p align=center&gt; &lt;font size=2&gt; &lt;b&gt;Arabe&lt;/font&gt;  &lt;br&gt;&lt;br&gt;"&amp;G458&amp;" "&amp;C458&amp;"&lt;/b&gt; &lt;br&gt;&lt;i&gt;"&amp;L458&amp;"&lt;/i&gt; &lt;br&gt; &lt;table border align = center bgcolor = #D8D9CA width=100&gt; &lt;tr align=center &gt; &lt;th&gt; LV1 &lt;th&gt;"&amp;M458&amp;"&lt;tr align=center &gt; &lt;th&gt;LV2 &lt;th&gt;"&amp;N458&amp;"&lt;tr align=center &gt; &lt;th&gt;LV3 &lt;th&gt;"&amp;O458&amp;"&lt;tr align=center &gt; &lt;th&gt; Lvapp &lt;th&gt;"&amp;P458&amp;"');Arabe"&amp;J458&amp;D458&amp;".addTo (Arabe"&amp;J458&amp;");"</f>
        <v>var ArabeL0100023W=L.marker([48.3051616,4.0617258],{icon:icon_lycee,bounceOnAdd: true, bounceOnAddOptions: {duration: 500, height: 100},bounceOnAddCallback: function() {console.log('done')}}).bindPopup('&lt;p align=center&gt; &lt;font size=2&gt; &lt;b&gt;Arabe&lt;/font&gt;  &lt;br&gt;&lt;br&gt;LPO MARIE DE CHAMPAGNE (public)&lt;/b&gt; &lt;br&gt;&lt;i&gt;TROYES&lt;/i&gt; &lt;br&gt; &lt;table border align = center bgcolor = #D8D9CA width=100&gt; &lt;tr align=center &gt; &lt;th&gt; LV1 &lt;th&gt;&lt;tr align=center &gt; &lt;th&gt;LV2 &lt;th&gt;28&lt;tr align=center &gt; &lt;th&gt;LV3 &lt;th&gt;31&lt;tr align=center &gt; &lt;th&gt; Lvapp &lt;th&gt;');ArabeL0100023W.addTo (ArabeL);</v>
      </c>
    </row>
    <row r="459" spans="1:17" x14ac:dyDescent="0.2">
      <c r="A459" s="88" t="s">
        <v>9</v>
      </c>
      <c r="M459" s="89" t="s">
        <v>0</v>
      </c>
      <c r="N459" s="89" t="s">
        <v>1</v>
      </c>
      <c r="O459" s="89" t="s">
        <v>2</v>
      </c>
      <c r="P459" s="89" t="s">
        <v>1388</v>
      </c>
    </row>
    <row r="460" spans="1:17" ht="15.75" x14ac:dyDescent="0.2">
      <c r="A460" s="7" t="s">
        <v>356</v>
      </c>
      <c r="B460" s="10" t="s">
        <v>394</v>
      </c>
      <c r="C460" s="7" t="s">
        <v>674</v>
      </c>
      <c r="D460" s="7" t="s">
        <v>456</v>
      </c>
      <c r="E460" s="7" t="s">
        <v>13</v>
      </c>
      <c r="F460" s="7" t="s">
        <v>208</v>
      </c>
      <c r="G460" s="7" t="s">
        <v>834</v>
      </c>
      <c r="H460" s="7" t="s">
        <v>1233</v>
      </c>
      <c r="I460" s="7" t="s">
        <v>1234</v>
      </c>
      <c r="J460" s="7" t="s">
        <v>1377</v>
      </c>
      <c r="K460" s="7" t="s">
        <v>1372</v>
      </c>
      <c r="L460" s="7" t="s">
        <v>394</v>
      </c>
      <c r="M460" s="35"/>
      <c r="N460" s="35"/>
      <c r="O460" s="35">
        <v>22</v>
      </c>
      <c r="P460" s="35"/>
      <c r="Q460" t="str">
        <f>"var Chinois"&amp;J460&amp;D460&amp;"=L.marker(["&amp;H460&amp;","&amp;I460&amp;"],{icon:"&amp;K460&amp;",bounceOnAdd: true, bounceOnAddOptions: {duration: 500, height: 100},bounceOnAddCallback: function() {console.log('done')}}).bindPopup('&lt;p align=center&gt; &lt;font size=2&gt; &lt;b&gt;Chinois&lt;/font&gt;  &lt;br&gt;&lt;br&gt;"&amp;G460&amp;" "&amp;C460&amp;"&lt;/b&gt; &lt;br&gt;&lt;i&gt;"&amp;L460&amp;"&lt;/i&gt; &lt;br&gt; &lt;table border align = center bgcolor = #D8D9CA width=100&gt; &lt;tr align=center &gt; &lt;th&gt; LV1 &lt;th&gt;"&amp;M460&amp;"&lt;tr align=center &gt; &lt;th&gt;LV2 &lt;th&gt;"&amp;N460&amp;"&lt;tr align=center &gt; &lt;th&gt;LV3 &lt;th&gt;"&amp;O460&amp;"&lt;tr align=center &gt; &lt;th&gt; Lvapp &lt;th&gt;"&amp;P460&amp;"');Chinois"&amp;J460&amp;D460&amp;".addTo (Chinois"&amp;J460&amp;");"</f>
        <v>var ChinoisL0511140M=L.marker([49.247044,4.0359765],{icon:icon_lycee,bounceOnAdd: true, bounceOnAddOptions: {duration: 500, height: 100},bounceOnAddCallback: function() {console.log('done')}}).bindPopup('&lt;p align=center&gt; &lt;font size=2&gt; &lt;b&gt;Chinois&lt;/font&gt;  &lt;br&gt;&lt;br&gt;LG ST JOSEPH (privé)&lt;/b&gt; &lt;br&gt;&lt;i&gt;REIMS&lt;/i&gt; &lt;br&gt; &lt;table border align = center bgcolor = #D8D9CA width=100&gt; &lt;tr align=center &gt; &lt;th&gt; LV1 &lt;th&gt;&lt;tr align=center &gt; &lt;th&gt;LV2 &lt;th&gt;&lt;tr align=center &gt; &lt;th&gt;LV3 &lt;th&gt;22&lt;tr align=center &gt; &lt;th&gt; Lvapp &lt;th&gt;');ChinoisL0511140M.addTo (ChinoisL);</v>
      </c>
    </row>
    <row r="461" spans="1:17" ht="21" x14ac:dyDescent="0.2">
      <c r="A461" s="7" t="s">
        <v>356</v>
      </c>
      <c r="B461" s="10" t="s">
        <v>394</v>
      </c>
      <c r="C461" s="7" t="s">
        <v>673</v>
      </c>
      <c r="D461" s="7" t="s">
        <v>395</v>
      </c>
      <c r="E461" s="7" t="s">
        <v>17</v>
      </c>
      <c r="F461" s="7" t="s">
        <v>241</v>
      </c>
      <c r="G461" s="7" t="s">
        <v>842</v>
      </c>
      <c r="H461" s="7" t="s">
        <v>1249</v>
      </c>
      <c r="I461" s="7" t="s">
        <v>1250</v>
      </c>
      <c r="J461" s="7" t="s">
        <v>1377</v>
      </c>
      <c r="K461" s="7" t="s">
        <v>1372</v>
      </c>
      <c r="L461" s="7" t="s">
        <v>394</v>
      </c>
      <c r="M461" s="35"/>
      <c r="N461" s="35"/>
      <c r="O461" s="35">
        <v>115</v>
      </c>
      <c r="P461" s="35"/>
      <c r="Q461" t="str">
        <f t="shared" ref="Q461:Q462" si="8">"var Chinois"&amp;J461&amp;D461&amp;"=L.marker(["&amp;H461&amp;","&amp;I461&amp;"],{icon:"&amp;K461&amp;",bounceOnAdd: true, bounceOnAddOptions: {duration: 500, height: 100},bounceOnAddCallback: function() {console.log('done')}}).bindPopup('&lt;p align=center&gt; &lt;font size=2&gt; &lt;b&gt;Chinois&lt;/font&gt;  &lt;br&gt;&lt;br&gt;"&amp;G461&amp;" "&amp;C461&amp;"&lt;/b&gt; &lt;br&gt;&lt;i&gt;"&amp;L461&amp;"&lt;/i&gt; &lt;br&gt; &lt;table border align = center bgcolor = #D8D9CA width=100&gt; &lt;tr align=center &gt; &lt;th&gt; LV1 &lt;th&gt;"&amp;M461&amp;"&lt;tr align=center &gt; &lt;th&gt;LV2 &lt;th&gt;"&amp;N461&amp;"&lt;tr align=center &gt; &lt;th&gt;LV3 &lt;th&gt;"&amp;O461&amp;"&lt;tr align=center &gt; &lt;th&gt; Lvapp &lt;th&gt;"&amp;P461&amp;"');Chinois"&amp;J461&amp;D461&amp;".addTo (Chinois"&amp;J461&amp;");"</f>
        <v>var ChinoisL0510032H=L.marker([49.2583268,4.0455019],{icon:icon_lycee,bounceOnAdd: true, bounceOnAddOptions: {duration: 500, height: 100},bounceOnAddCallback: function() {console.log('done')}}).bindPopup('&lt;p align=center&gt; &lt;font size=2&gt; &lt;b&gt;Chinois&lt;/font&gt;  &lt;br&gt;&lt;br&gt;LGT JEAN JAURES (public)&lt;/b&gt; &lt;br&gt;&lt;i&gt;REIMS&lt;/i&gt; &lt;br&gt; &lt;table border align = center bgcolor = #D8D9CA width=100&gt; &lt;tr align=center &gt; &lt;th&gt; LV1 &lt;th&gt;&lt;tr align=center &gt; &lt;th&gt;LV2 &lt;th&gt;&lt;tr align=center &gt; &lt;th&gt;LV3 &lt;th&gt;115&lt;tr align=center &gt; &lt;th&gt; Lvapp &lt;th&gt;');ChinoisL0510032H.addTo (ChinoisL);</v>
      </c>
    </row>
    <row r="462" spans="1:17" ht="15.75" x14ac:dyDescent="0.2">
      <c r="A462" s="7" t="s">
        <v>149</v>
      </c>
      <c r="B462" s="10" t="s">
        <v>590</v>
      </c>
      <c r="C462" s="7" t="s">
        <v>673</v>
      </c>
      <c r="D462" s="7" t="s">
        <v>186</v>
      </c>
      <c r="E462" s="7" t="s">
        <v>284</v>
      </c>
      <c r="F462" s="7" t="s">
        <v>187</v>
      </c>
      <c r="G462" s="7" t="s">
        <v>878</v>
      </c>
      <c r="H462" s="7" t="s">
        <v>1297</v>
      </c>
      <c r="I462" s="7" t="s">
        <v>1298</v>
      </c>
      <c r="J462" s="7" t="s">
        <v>1377</v>
      </c>
      <c r="K462" s="7" t="s">
        <v>1372</v>
      </c>
      <c r="L462" s="7" t="s">
        <v>185</v>
      </c>
      <c r="M462" s="35"/>
      <c r="N462" s="35"/>
      <c r="O462" s="35">
        <v>53</v>
      </c>
      <c r="P462" s="35"/>
      <c r="Q462" t="str">
        <f t="shared" si="8"/>
        <v>var ChinoisL0100023W=L.marker([48.3051616,4.0617258],{icon:icon_lycee,bounceOnAdd: true, bounceOnAddOptions: {duration: 500, height: 100},bounceOnAddCallback: function() {console.log('done')}}).bindPopup('&lt;p align=center&gt; &lt;font size=2&gt; &lt;b&gt;Chinois&lt;/font&gt;  &lt;br&gt;&lt;br&gt;LPO MARIE DE CHAMPAGNE (public)&lt;/b&gt; &lt;br&gt;&lt;i&gt;TROYES&lt;/i&gt; &lt;br&gt; &lt;table border align = center bgcolor = #D8D9CA width=100&gt; &lt;tr align=center &gt; &lt;th&gt; LV1 &lt;th&gt;&lt;tr align=center &gt; &lt;th&gt;LV2 &lt;th&gt;&lt;tr align=center &gt; &lt;th&gt;LV3 &lt;th&gt;53&lt;tr align=center &gt; &lt;th&gt; Lvapp &lt;th&gt;');ChinoisL0100023W.addTo (ChinoisL);</v>
      </c>
    </row>
    <row r="463" spans="1:17" x14ac:dyDescent="0.2">
      <c r="A463" s="88" t="s">
        <v>5</v>
      </c>
      <c r="M463" s="89" t="s">
        <v>0</v>
      </c>
      <c r="N463" s="89" t="s">
        <v>1</v>
      </c>
      <c r="O463" s="89" t="s">
        <v>2</v>
      </c>
      <c r="P463" s="89" t="s">
        <v>1388</v>
      </c>
    </row>
    <row r="464" spans="1:17" x14ac:dyDescent="0.2">
      <c r="A464" s="7" t="s">
        <v>11</v>
      </c>
      <c r="B464" s="10" t="s">
        <v>587</v>
      </c>
      <c r="C464" s="7" t="s">
        <v>673</v>
      </c>
      <c r="D464" s="7" t="s">
        <v>28</v>
      </c>
      <c r="E464" s="7" t="s">
        <v>23</v>
      </c>
      <c r="F464" s="7" t="s">
        <v>29</v>
      </c>
      <c r="G464" s="7" t="s">
        <v>678</v>
      </c>
      <c r="H464" s="7" t="s">
        <v>923</v>
      </c>
      <c r="I464" s="7" t="s">
        <v>924</v>
      </c>
      <c r="J464" s="7" t="s">
        <v>1375</v>
      </c>
      <c r="K464" s="7" t="s">
        <v>1371</v>
      </c>
      <c r="L464" s="7" t="s">
        <v>30</v>
      </c>
      <c r="M464" s="38"/>
      <c r="N464" s="38">
        <v>108</v>
      </c>
      <c r="O464" s="38"/>
      <c r="P464" s="38"/>
      <c r="Q464" t="str">
        <f>"var Espagnol"&amp;J464&amp;D464&amp;"=L.marker(["&amp;H464&amp;","&amp;I464&amp;"],{icon:"&amp;K464&amp;",bounceOnAdd: true, bounceOnAddOptions: {duration: 500, height: 100},bounceOnAddCallback: function() {console.log('done')}}).bindPopup('&lt;p align=center&gt; &lt;font size=2&gt; &lt;b&gt;Espagnol&lt;/font&gt;  &lt;br&gt;&lt;br&gt;"&amp;G464&amp;" "&amp;C464&amp;"&lt;/b&gt; &lt;br&gt;&lt;i&gt;"&amp;L464&amp;"&lt;/i&gt; &lt;br&gt; &lt;table border align = center bgcolor = #D8D9CA width=100&gt; &lt;tr align=center &gt; &lt;th&gt; LV1 &lt;th&gt;"&amp;M464&amp;"&lt;tr align=center &gt; &lt;th&gt;LV2 &lt;th&gt;"&amp;N464&amp;"&lt;tr align=center &gt; &lt;th&gt;LV3 &lt;th&gt;"&amp;O464&amp;"&lt;tr align=center &gt; &lt;th&gt; Lvapp &lt;th&gt;"&amp;P464&amp;"');Espagnol"&amp;J464&amp;D464&amp;".addTo (Espagnol"&amp;J464&amp;");"</f>
        <v>var EspagnolC0080017A=L.marker([49.9915268,4.7056313],{icon:icon_college,bounceOnAdd: true, bounceOnAddOptions: {duration: 500, height: 100},bounceOnAddCallback: function() {console.log('done')}}).bindPopup('&lt;p align=center&gt; &lt;font size=2&gt; &lt;b&gt;Espagnol&lt;/font&gt;  &lt;br&gt;&lt;br&gt;CLG LES AURAINS (public)&lt;/b&gt; &lt;br&gt;&lt;i&gt;FUMAY&lt;/i&gt; &lt;br&gt; &lt;table border align = center bgcolor = #D8D9CA width=100&gt; &lt;tr align=center &gt; &lt;th&gt; LV1 &lt;th&gt;&lt;tr align=center &gt; &lt;th&gt;LV2 &lt;th&gt;108&lt;tr align=center &gt; &lt;th&gt;LV3 &lt;th&gt;&lt;tr align=center &gt; &lt;th&gt; Lvapp &lt;th&gt;');EspagnolC0080017A.addTo (EspagnolC);</v>
      </c>
    </row>
    <row r="465" spans="1:17" x14ac:dyDescent="0.2">
      <c r="A465" s="7" t="s">
        <v>11</v>
      </c>
      <c r="B465" s="10" t="s">
        <v>576</v>
      </c>
      <c r="C465" s="7" t="s">
        <v>673</v>
      </c>
      <c r="D465" s="7" t="s">
        <v>41</v>
      </c>
      <c r="E465" s="7" t="s">
        <v>23</v>
      </c>
      <c r="F465" s="7" t="s">
        <v>42</v>
      </c>
      <c r="G465" s="7" t="s">
        <v>680</v>
      </c>
      <c r="H465" s="7" t="s">
        <v>927</v>
      </c>
      <c r="I465" s="7" t="s">
        <v>928</v>
      </c>
      <c r="J465" s="7" t="s">
        <v>1375</v>
      </c>
      <c r="K465" s="7" t="s">
        <v>1371</v>
      </c>
      <c r="L465" s="7" t="s">
        <v>15</v>
      </c>
      <c r="M465" s="38"/>
      <c r="N465" s="38">
        <v>194</v>
      </c>
      <c r="O465" s="38"/>
      <c r="P465" s="38"/>
      <c r="Q465" t="str">
        <f t="shared" ref="Q465:Q528" si="9">"var Espagnol"&amp;J465&amp;D465&amp;"=L.marker(["&amp;H465&amp;","&amp;I465&amp;"],{icon:"&amp;K465&amp;",bounceOnAdd: true, bounceOnAddOptions: {duration: 500, height: 100},bounceOnAddCallback: function() {console.log('done')}}).bindPopup('&lt;p align=center&gt; &lt;font size=2&gt; &lt;b&gt;Espagnol&lt;/font&gt;  &lt;br&gt;&lt;br&gt;"&amp;G465&amp;" "&amp;C465&amp;"&lt;/b&gt; &lt;br&gt;&lt;i&gt;"&amp;L465&amp;"&lt;/i&gt; &lt;br&gt; &lt;table border align = center bgcolor = #D8D9CA width=100&gt; &lt;tr align=center &gt; &lt;th&gt; LV1 &lt;th&gt;"&amp;M465&amp;"&lt;tr align=center &gt; &lt;th&gt;LV2 &lt;th&gt;"&amp;N465&amp;"&lt;tr align=center &gt; &lt;th&gt;LV3 &lt;th&gt;"&amp;O465&amp;"&lt;tr align=center &gt; &lt;th&gt; Lvapp &lt;th&gt;"&amp;P465&amp;"');Espagnol"&amp;J465&amp;D465&amp;".addTo (Espagnol"&amp;J465&amp;");"</f>
        <v>var EspagnolC0080035V=L.marker([49.7753794,4.726326],{icon:icon_college,bounceOnAdd: true, bounceOnAddOptions: {duration: 500, height: 100},bounceOnAddCallback: function() {console.log('done')}}).bindPopup('&lt;p align=center&gt; &lt;font size=2&gt; &lt;b&gt;Espagnol&lt;/font&gt;  &lt;br&gt;&lt;br&gt;CLG ARTHUR RIMBAUD (public)&lt;/b&gt; &lt;br&gt;&lt;i&gt;CHARLEVILLE-MEZIERES&lt;/i&gt; &lt;br&gt; &lt;table border align = center bgcolor = #D8D9CA width=100&gt; &lt;tr align=center &gt; &lt;th&gt; LV1 &lt;th&gt;&lt;tr align=center &gt; &lt;th&gt;LV2 &lt;th&gt;194&lt;tr align=center &gt; &lt;th&gt;LV3 &lt;th&gt;&lt;tr align=center &gt; &lt;th&gt; Lvapp &lt;th&gt;');EspagnolC0080035V.addTo (EspagnolC);</v>
      </c>
    </row>
    <row r="466" spans="1:17" x14ac:dyDescent="0.2">
      <c r="A466" s="7" t="s">
        <v>11</v>
      </c>
      <c r="B466" s="10" t="s">
        <v>576</v>
      </c>
      <c r="C466" s="7" t="s">
        <v>673</v>
      </c>
      <c r="D466" s="7" t="s">
        <v>43</v>
      </c>
      <c r="E466" s="7" t="s">
        <v>23</v>
      </c>
      <c r="F466" s="7" t="s">
        <v>44</v>
      </c>
      <c r="G466" s="7" t="s">
        <v>681</v>
      </c>
      <c r="H466" s="7" t="s">
        <v>929</v>
      </c>
      <c r="I466" s="7" t="s">
        <v>930</v>
      </c>
      <c r="J466" s="7" t="s">
        <v>1375</v>
      </c>
      <c r="K466" s="7" t="s">
        <v>1371</v>
      </c>
      <c r="L466" s="7" t="s">
        <v>45</v>
      </c>
      <c r="M466" s="38"/>
      <c r="N466" s="38">
        <v>207</v>
      </c>
      <c r="O466" s="38"/>
      <c r="P466" s="38"/>
      <c r="Q466" t="str">
        <f t="shared" si="9"/>
        <v>var EspagnolC0080036W=L.marker([49.8178279,4.74591],{icon:icon_college,bounceOnAdd: true, bounceOnAddOptions: {duration: 500, height: 100},bounceOnAddCallback: function() {console.log('done')}}).bindPopup('&lt;p align=center&gt; &lt;font size=2&gt; &lt;b&gt;Espagnol&lt;/font&gt;  &lt;br&gt;&lt;br&gt;CLG JEAN ROGISSART (public)&lt;/b&gt; &lt;br&gt;&lt;i&gt;NOUZONVILLE&lt;/i&gt; &lt;br&gt; &lt;table border align = center bgcolor = #D8D9CA width=100&gt; &lt;tr align=center &gt; &lt;th&gt; LV1 &lt;th&gt;&lt;tr align=center &gt; &lt;th&gt;LV2 &lt;th&gt;207&lt;tr align=center &gt; &lt;th&gt;LV3 &lt;th&gt;&lt;tr align=center &gt; &lt;th&gt; Lvapp &lt;th&gt;');EspagnolC0080036W.addTo (EspagnolC);</v>
      </c>
    </row>
    <row r="467" spans="1:17" x14ac:dyDescent="0.2">
      <c r="A467" s="7" t="s">
        <v>11</v>
      </c>
      <c r="B467" s="10" t="s">
        <v>587</v>
      </c>
      <c r="C467" s="7" t="s">
        <v>673</v>
      </c>
      <c r="D467" s="7" t="s">
        <v>64</v>
      </c>
      <c r="E467" s="7" t="s">
        <v>23</v>
      </c>
      <c r="F467" s="7" t="s">
        <v>65</v>
      </c>
      <c r="G467" s="7" t="s">
        <v>684</v>
      </c>
      <c r="H467" s="7" t="s">
        <v>935</v>
      </c>
      <c r="I467" s="7" t="s">
        <v>936</v>
      </c>
      <c r="J467" s="7" t="s">
        <v>1375</v>
      </c>
      <c r="K467" s="7" t="s">
        <v>1371</v>
      </c>
      <c r="L467" s="7" t="s">
        <v>66</v>
      </c>
      <c r="M467" s="38"/>
      <c r="N467" s="38">
        <v>141</v>
      </c>
      <c r="O467" s="38"/>
      <c r="P467" s="38"/>
      <c r="Q467" t="str">
        <f t="shared" si="9"/>
        <v>var EspagnolC0080052N=L.marker([50.0874677,4.7282222],{icon:icon_college,bounceOnAdd: true, bounceOnAddOptions: {duration: 500, height: 100},bounceOnAddCallback: function() {console.log('done')}}).bindPopup('&lt;p align=center&gt; &lt;font size=2&gt; &lt;b&gt;Espagnol&lt;/font&gt;  &lt;br&gt;&lt;br&gt;CLG CHARLES BRUNEAU (public)&lt;/b&gt; &lt;br&gt;&lt;i&gt;VIREUX-WALLERAND&lt;/i&gt; &lt;br&gt; &lt;table border align = center bgcolor = #D8D9CA width=100&gt; &lt;tr align=center &gt; &lt;th&gt; LV1 &lt;th&gt;&lt;tr align=center &gt; &lt;th&gt;LV2 &lt;th&gt;141&lt;tr align=center &gt; &lt;th&gt;LV3 &lt;th&gt;&lt;tr align=center &gt; &lt;th&gt; Lvapp &lt;th&gt;');EspagnolC0080052N.addTo (EspagnolC);</v>
      </c>
    </row>
    <row r="468" spans="1:17" x14ac:dyDescent="0.2">
      <c r="A468" s="7" t="s">
        <v>11</v>
      </c>
      <c r="B468" s="10" t="s">
        <v>576</v>
      </c>
      <c r="C468" s="7" t="s">
        <v>673</v>
      </c>
      <c r="D468" s="7" t="s">
        <v>73</v>
      </c>
      <c r="E468" s="7" t="s">
        <v>23</v>
      </c>
      <c r="F468" s="7" t="s">
        <v>74</v>
      </c>
      <c r="G468" s="7" t="s">
        <v>686</v>
      </c>
      <c r="H468" s="7" t="s">
        <v>939</v>
      </c>
      <c r="I468" s="7" t="s">
        <v>940</v>
      </c>
      <c r="J468" s="7" t="s">
        <v>1375</v>
      </c>
      <c r="K468" s="7" t="s">
        <v>1371</v>
      </c>
      <c r="L468" s="7" t="s">
        <v>15</v>
      </c>
      <c r="M468" s="38"/>
      <c r="N468" s="38">
        <v>112</v>
      </c>
      <c r="O468" s="38"/>
      <c r="P468" s="38"/>
      <c r="Q468" t="str">
        <f t="shared" si="9"/>
        <v>var EspagnolC0080079T=L.marker([49.7662969,4.6934313],{icon:icon_college,bounceOnAdd: true, bounceOnAddOptions: {duration: 500, height: 100},bounceOnAddCallback: function() {console.log('done')}}).bindPopup('&lt;p align=center&gt; &lt;font size=2&gt; &lt;b&gt;Espagnol&lt;/font&gt;  &lt;br&gt;&lt;br&gt;CLG FRED SCAMARONI (public)&lt;/b&gt; &lt;br&gt;&lt;i&gt;CHARLEVILLE-MEZIERES&lt;/i&gt; &lt;br&gt; &lt;table border align = center bgcolor = #D8D9CA width=100&gt; &lt;tr align=center &gt; &lt;th&gt; LV1 &lt;th&gt;&lt;tr align=center &gt; &lt;th&gt;LV2 &lt;th&gt;112&lt;tr align=center &gt; &lt;th&gt;LV3 &lt;th&gt;&lt;tr align=center &gt; &lt;th&gt; Lvapp &lt;th&gt;');EspagnolC0080079T.addTo (EspagnolC);</v>
      </c>
    </row>
    <row r="469" spans="1:17" x14ac:dyDescent="0.2">
      <c r="A469" s="7" t="s">
        <v>11</v>
      </c>
      <c r="B469" s="10" t="s">
        <v>576</v>
      </c>
      <c r="C469" s="7" t="s">
        <v>673</v>
      </c>
      <c r="D469" s="7" t="s">
        <v>99</v>
      </c>
      <c r="E469" s="7" t="s">
        <v>23</v>
      </c>
      <c r="F469" s="7" t="s">
        <v>100</v>
      </c>
      <c r="G469" s="7" t="s">
        <v>690</v>
      </c>
      <c r="H469" s="7" t="s">
        <v>947</v>
      </c>
      <c r="I469" s="7" t="s">
        <v>948</v>
      </c>
      <c r="J469" s="7" t="s">
        <v>1375</v>
      </c>
      <c r="K469" s="7" t="s">
        <v>1371</v>
      </c>
      <c r="L469" s="7" t="s">
        <v>15</v>
      </c>
      <c r="M469" s="38"/>
      <c r="N469" s="38">
        <v>155</v>
      </c>
      <c r="O469" s="38"/>
      <c r="P469" s="38"/>
      <c r="Q469" t="str">
        <f t="shared" si="9"/>
        <v>var EspagnolC0080829H=L.marker([49.778935,4.7021335],{icon:icon_college,bounceOnAdd: true, bounceOnAddOptions: {duration: 500, height: 100},bounceOnAddCallback: function() {console.log('done')}}).bindPopup('&lt;p align=center&gt; &lt;font size=2&gt; &lt;b&gt;Espagnol&lt;/font&gt;  &lt;br&gt;&lt;br&gt;CLG JEAN DE LA FONTAINE (public)&lt;/b&gt; &lt;br&gt;&lt;i&gt;CHARLEVILLE-MEZIERES&lt;/i&gt; &lt;br&gt; &lt;table border align = center bgcolor = #D8D9CA width=100&gt; &lt;tr align=center &gt; &lt;th&gt; LV1 &lt;th&gt;&lt;tr align=center &gt; &lt;th&gt;LV2 &lt;th&gt;155&lt;tr align=center &gt; &lt;th&gt;LV3 &lt;th&gt;&lt;tr align=center &gt; &lt;th&gt; Lvapp &lt;th&gt;');EspagnolC0080829H.addTo (EspagnolC);</v>
      </c>
    </row>
    <row r="470" spans="1:17" x14ac:dyDescent="0.2">
      <c r="A470" s="7" t="s">
        <v>11</v>
      </c>
      <c r="B470" s="10" t="s">
        <v>577</v>
      </c>
      <c r="C470" s="7" t="s">
        <v>673</v>
      </c>
      <c r="D470" s="7" t="s">
        <v>108</v>
      </c>
      <c r="E470" s="7" t="s">
        <v>23</v>
      </c>
      <c r="F470" s="7" t="s">
        <v>109</v>
      </c>
      <c r="G470" s="7" t="s">
        <v>694</v>
      </c>
      <c r="H470" s="7" t="s">
        <v>955</v>
      </c>
      <c r="I470" s="7" t="s">
        <v>956</v>
      </c>
      <c r="J470" s="7" t="s">
        <v>1375</v>
      </c>
      <c r="K470" s="7" t="s">
        <v>1371</v>
      </c>
      <c r="L470" s="7" t="s">
        <v>48</v>
      </c>
      <c r="M470" s="38"/>
      <c r="N470" s="38">
        <v>233</v>
      </c>
      <c r="O470" s="38"/>
      <c r="P470" s="38"/>
      <c r="Q470" t="str">
        <f t="shared" si="9"/>
        <v>var EspagnolC0080897G=L.marker([49.5117034,4.3672847],{icon:icon_college,bounceOnAdd: true, bounceOnAddOptions: {duration: 500, height: 100},bounceOnAddCallback: function() {console.log('done')}}).bindPopup('&lt;p align=center&gt; &lt;font size=2&gt; &lt;b&gt;Espagnol&lt;/font&gt;  &lt;br&gt;&lt;br&gt;CLG ROBERT DE SORBON (public)&lt;/b&gt; &lt;br&gt;&lt;i&gt;RETHEL&lt;/i&gt; &lt;br&gt; &lt;table border align = center bgcolor = #D8D9CA width=100&gt; &lt;tr align=center &gt; &lt;th&gt; LV1 &lt;th&gt;&lt;tr align=center &gt; &lt;th&gt;LV2 &lt;th&gt;233&lt;tr align=center &gt; &lt;th&gt;LV3 &lt;th&gt;&lt;tr align=center &gt; &lt;th&gt; Lvapp &lt;th&gt;');EspagnolC0080897G.addTo (EspagnolC);</v>
      </c>
    </row>
    <row r="471" spans="1:17" x14ac:dyDescent="0.2">
      <c r="A471" s="7" t="s">
        <v>11</v>
      </c>
      <c r="B471" s="10" t="s">
        <v>577</v>
      </c>
      <c r="C471" s="7" t="s">
        <v>673</v>
      </c>
      <c r="D471" s="7" t="s">
        <v>110</v>
      </c>
      <c r="E471" s="7" t="s">
        <v>23</v>
      </c>
      <c r="F471" s="7" t="s">
        <v>111</v>
      </c>
      <c r="G471" s="7" t="s">
        <v>695</v>
      </c>
      <c r="H471" s="7" t="s">
        <v>957</v>
      </c>
      <c r="I471" s="7" t="s">
        <v>958</v>
      </c>
      <c r="J471" s="7" t="s">
        <v>1375</v>
      </c>
      <c r="K471" s="7" t="s">
        <v>1371</v>
      </c>
      <c r="L471" s="7" t="s">
        <v>112</v>
      </c>
      <c r="M471" s="38"/>
      <c r="N471" s="38">
        <v>161</v>
      </c>
      <c r="O471" s="38"/>
      <c r="P471" s="38"/>
      <c r="Q471" t="str">
        <f t="shared" si="9"/>
        <v>var EspagnolC0080909V=L.marker([49.4901896,4.3649838],{icon:icon_college,bounceOnAdd: true, bounceOnAddOptions: {duration: 500, height: 100},bounceOnAddCallback: function() {console.log('done')}}).bindPopup('&lt;p align=center&gt; &lt;font size=2&gt; &lt;b&gt;Espagnol&lt;/font&gt;  &lt;br&gt;&lt;br&gt;CLG VALLIERE (public)&lt;/b&gt; &lt;br&gt;&lt;i&gt;SAULT-LES-RETHEL&lt;/i&gt; &lt;br&gt; &lt;table border align = center bgcolor = #D8D9CA width=100&gt; &lt;tr align=center &gt; &lt;th&gt; LV1 &lt;th&gt;&lt;tr align=center &gt; &lt;th&gt;LV2 &lt;th&gt;161&lt;tr align=center &gt; &lt;th&gt;LV3 &lt;th&gt;&lt;tr align=center &gt; &lt;th&gt; Lvapp &lt;th&gt;');EspagnolC0080909V.addTo (EspagnolC);</v>
      </c>
    </row>
    <row r="472" spans="1:17" x14ac:dyDescent="0.2">
      <c r="A472" s="7" t="s">
        <v>11</v>
      </c>
      <c r="B472" s="10" t="s">
        <v>576</v>
      </c>
      <c r="C472" s="7" t="s">
        <v>673</v>
      </c>
      <c r="D472" s="7" t="s">
        <v>113</v>
      </c>
      <c r="E472" s="7" t="s">
        <v>23</v>
      </c>
      <c r="F472" s="7" t="s">
        <v>114</v>
      </c>
      <c r="G472" s="7" t="s">
        <v>696</v>
      </c>
      <c r="H472" s="7" t="s">
        <v>1333</v>
      </c>
      <c r="I472" s="7" t="s">
        <v>1334</v>
      </c>
      <c r="J472" s="7" t="s">
        <v>1375</v>
      </c>
      <c r="K472" s="7" t="s">
        <v>1371</v>
      </c>
      <c r="L472" s="7" t="s">
        <v>57</v>
      </c>
      <c r="M472" s="38"/>
      <c r="N472" s="38">
        <v>246</v>
      </c>
      <c r="O472" s="38"/>
      <c r="P472" s="38"/>
      <c r="Q472" t="str">
        <f t="shared" si="9"/>
        <v>var EspagnolC0080910W=L.marker([49.6992311,4.9467024],{icon:icon_college,bounceOnAdd: true, bounceOnAddOptions: {duration: 500, height: 100},bounceOnAddCallback: function() {console.log('done')}}).bindPopup('&lt;p align=center&gt; &lt;font size=2&gt; &lt;b&gt;Espagnol&lt;/font&gt;  &lt;br&gt;&lt;br&gt;CLG TURENNE (public)&lt;/b&gt; &lt;br&gt;&lt;i&gt;SEDAN&lt;/i&gt; &lt;br&gt; &lt;table border align = center bgcolor = #D8D9CA width=100&gt; &lt;tr align=center &gt; &lt;th&gt; LV1 &lt;th&gt;&lt;tr align=center &gt; &lt;th&gt;LV2 &lt;th&gt;246&lt;tr align=center &gt; &lt;th&gt;LV3 &lt;th&gt;&lt;tr align=center &gt; &lt;th&gt; Lvapp &lt;th&gt;');EspagnolC0080910W.addTo (EspagnolC);</v>
      </c>
    </row>
    <row r="473" spans="1:17" x14ac:dyDescent="0.2">
      <c r="A473" s="7" t="s">
        <v>11</v>
      </c>
      <c r="B473" s="10" t="s">
        <v>576</v>
      </c>
      <c r="C473" s="7" t="s">
        <v>673</v>
      </c>
      <c r="D473" s="7" t="s">
        <v>115</v>
      </c>
      <c r="E473" s="7" t="s">
        <v>23</v>
      </c>
      <c r="F473" s="7" t="s">
        <v>116</v>
      </c>
      <c r="G473" s="7" t="s">
        <v>697</v>
      </c>
      <c r="H473" s="7" t="s">
        <v>959</v>
      </c>
      <c r="I473" s="7" t="s">
        <v>960</v>
      </c>
      <c r="J473" s="7" t="s">
        <v>1375</v>
      </c>
      <c r="K473" s="7" t="s">
        <v>1371</v>
      </c>
      <c r="L473" s="7" t="s">
        <v>15</v>
      </c>
      <c r="M473" s="38"/>
      <c r="N473" s="38">
        <v>182</v>
      </c>
      <c r="O473" s="38"/>
      <c r="P473" s="38"/>
      <c r="Q473" t="str">
        <f t="shared" si="9"/>
        <v>var EspagnolC0080925M=L.marker([49.7442914,4.7203967],{icon:icon_college,bounceOnAdd: true, bounceOnAddOptions: {duration: 500, height: 100},bounceOnAddCallback: function() {console.log('done')}}).bindPopup('&lt;p align=center&gt; &lt;font size=2&gt; &lt;b&gt;Espagnol&lt;/font&gt;  &lt;br&gt;&lt;br&gt;CLG LEO LAGRANGE (public)&lt;/b&gt; &lt;br&gt;&lt;i&gt;CHARLEVILLE-MEZIERES&lt;/i&gt; &lt;br&gt; &lt;table border align = center bgcolor = #D8D9CA width=100&gt; &lt;tr align=center &gt; &lt;th&gt; LV1 &lt;th&gt;&lt;tr align=center &gt; &lt;th&gt;LV2 &lt;th&gt;182&lt;tr align=center &gt; &lt;th&gt;LV3 &lt;th&gt;&lt;tr align=center &gt; &lt;th&gt; Lvapp &lt;th&gt;');EspagnolC0080925M.addTo (EspagnolC);</v>
      </c>
    </row>
    <row r="474" spans="1:17" x14ac:dyDescent="0.2">
      <c r="A474" s="7" t="s">
        <v>11</v>
      </c>
      <c r="B474" s="10" t="s">
        <v>587</v>
      </c>
      <c r="C474" s="7" t="s">
        <v>673</v>
      </c>
      <c r="D474" s="7" t="s">
        <v>117</v>
      </c>
      <c r="E474" s="7" t="s">
        <v>23</v>
      </c>
      <c r="F474" s="7" t="s">
        <v>553</v>
      </c>
      <c r="G474" s="7" t="s">
        <v>896</v>
      </c>
      <c r="H474" s="7" t="s">
        <v>961</v>
      </c>
      <c r="I474" s="7" t="s">
        <v>962</v>
      </c>
      <c r="J474" s="7" t="s">
        <v>1375</v>
      </c>
      <c r="K474" s="7" t="s">
        <v>1371</v>
      </c>
      <c r="L474" s="7" t="s">
        <v>33</v>
      </c>
      <c r="M474" s="38"/>
      <c r="N474" s="38">
        <v>218</v>
      </c>
      <c r="O474" s="38"/>
      <c r="P474" s="38"/>
      <c r="Q474" t="str">
        <f t="shared" si="9"/>
        <v>var EspagnolC0080948M=L.marker([50.1336745,4.8284555],{icon:icon_college,bounceOnAdd: true, bounceOnAddOptions: {duration: 500, height: 100},bounceOnAddCallback: function() {console.log('done')}}).bindPopup('&lt;p align=center&gt; &lt;font size=2&gt; &lt;b&gt;Espagnol&lt;/font&gt;  &lt;br&gt;&lt;br&gt;CLG DE GIVET (public)&lt;/b&gt; &lt;br&gt;&lt;i&gt;GIVET&lt;/i&gt; &lt;br&gt; &lt;table border align = center bgcolor = #D8D9CA width=100&gt; &lt;tr align=center &gt; &lt;th&gt; LV1 &lt;th&gt;&lt;tr align=center &gt; &lt;th&gt;LV2 &lt;th&gt;218&lt;tr align=center &gt; &lt;th&gt;LV3 &lt;th&gt;&lt;tr align=center &gt; &lt;th&gt; Lvapp &lt;th&gt;');EspagnolC0080948M.addTo (EspagnolC);</v>
      </c>
    </row>
    <row r="475" spans="1:17" x14ac:dyDescent="0.2">
      <c r="A475" s="7" t="s">
        <v>11</v>
      </c>
      <c r="B475" s="10" t="s">
        <v>587</v>
      </c>
      <c r="C475" s="7" t="s">
        <v>673</v>
      </c>
      <c r="D475" s="7" t="s">
        <v>118</v>
      </c>
      <c r="E475" s="7" t="s">
        <v>23</v>
      </c>
      <c r="F475" s="7" t="s">
        <v>119</v>
      </c>
      <c r="G475" s="7" t="s">
        <v>698</v>
      </c>
      <c r="H475" s="7" t="s">
        <v>963</v>
      </c>
      <c r="I475" s="7" t="s">
        <v>964</v>
      </c>
      <c r="J475" s="7" t="s">
        <v>1375</v>
      </c>
      <c r="K475" s="7" t="s">
        <v>1371</v>
      </c>
      <c r="L475" s="7" t="s">
        <v>51</v>
      </c>
      <c r="M475" s="38"/>
      <c r="N475" s="38">
        <v>119</v>
      </c>
      <c r="O475" s="38"/>
      <c r="P475" s="38"/>
      <c r="Q475" t="str">
        <f t="shared" si="9"/>
        <v>var EspagnolC0080949N=L.marker([49.9345868,4.6465],{icon:icon_college,bounceOnAdd: true, bounceOnAddOptions: {duration: 500, height: 100},bounceOnAddCallback: function() {console.log('done')}}).bindPopup('&lt;p align=center&gt; &lt;font size=2&gt; &lt;b&gt;Espagnol&lt;/font&gt;  &lt;br&gt;&lt;br&gt;CLG GEORGE SAND (public)&lt;/b&gt; &lt;br&gt;&lt;i&gt;REVIN&lt;/i&gt; &lt;br&gt; &lt;table border align = center bgcolor = #D8D9CA width=100&gt; &lt;tr align=center &gt; &lt;th&gt; LV1 &lt;th&gt;&lt;tr align=center &gt; &lt;th&gt;LV2 &lt;th&gt;119&lt;tr align=center &gt; &lt;th&gt;LV3 &lt;th&gt;&lt;tr align=center &gt; &lt;th&gt; Lvapp &lt;th&gt;');EspagnolC0080949N.addTo (EspagnolC);</v>
      </c>
    </row>
    <row r="476" spans="1:17" x14ac:dyDescent="0.2">
      <c r="A476" s="7" t="s">
        <v>11</v>
      </c>
      <c r="B476" s="10" t="s">
        <v>577</v>
      </c>
      <c r="C476" s="7" t="s">
        <v>673</v>
      </c>
      <c r="D476" s="7" t="s">
        <v>132</v>
      </c>
      <c r="E476" s="7" t="s">
        <v>23</v>
      </c>
      <c r="F476" s="7" t="s">
        <v>603</v>
      </c>
      <c r="G476" s="7" t="s">
        <v>702</v>
      </c>
      <c r="H476" s="7" t="s">
        <v>971</v>
      </c>
      <c r="I476" s="7" t="s">
        <v>972</v>
      </c>
      <c r="J476" s="7" t="s">
        <v>1375</v>
      </c>
      <c r="K476" s="7" t="s">
        <v>1371</v>
      </c>
      <c r="L476" s="7" t="s">
        <v>69</v>
      </c>
      <c r="M476" s="38"/>
      <c r="N476" s="38">
        <v>194</v>
      </c>
      <c r="O476" s="38"/>
      <c r="P476" s="38"/>
      <c r="Q476" t="str">
        <f t="shared" si="9"/>
        <v>var EspagnolC0081097Z=L.marker([49.403521,4.6957694],{icon:icon_college,bounceOnAdd: true, bounceOnAddOptions: {duration: 500, height: 100},bounceOnAddCallback: function() {console.log('done')}}).bindPopup('&lt;p align=center&gt; &lt;font size=2&gt; &lt;b&gt;Espagnol&lt;/font&gt;  &lt;br&gt;&lt;br&gt;CLG PAUL DROUOT (public)&lt;/b&gt; &lt;br&gt;&lt;i&gt;VOUZIERS&lt;/i&gt; &lt;br&gt; &lt;table border align = center bgcolor = #D8D9CA width=100&gt; &lt;tr align=center &gt; &lt;th&gt; LV1 &lt;th&gt;&lt;tr align=center &gt; &lt;th&gt;LV2 &lt;th&gt;194&lt;tr align=center &gt; &lt;th&gt;LV3 &lt;th&gt;&lt;tr align=center &gt; &lt;th&gt; Lvapp &lt;th&gt;');EspagnolC0081097Z.addTo (EspagnolC);</v>
      </c>
    </row>
    <row r="477" spans="1:17" x14ac:dyDescent="0.2">
      <c r="A477" s="7" t="s">
        <v>11</v>
      </c>
      <c r="B477" s="10" t="s">
        <v>576</v>
      </c>
      <c r="C477" s="7" t="s">
        <v>673</v>
      </c>
      <c r="D477" s="7" t="s">
        <v>142</v>
      </c>
      <c r="E477" s="7" t="s">
        <v>23</v>
      </c>
      <c r="F477" s="7" t="s">
        <v>584</v>
      </c>
      <c r="G477" s="7" t="s">
        <v>707</v>
      </c>
      <c r="H477" s="7" t="s">
        <v>981</v>
      </c>
      <c r="I477" s="7" t="s">
        <v>982</v>
      </c>
      <c r="J477" s="7" t="s">
        <v>1375</v>
      </c>
      <c r="K477" s="7" t="s">
        <v>1371</v>
      </c>
      <c r="L477" s="7" t="s">
        <v>143</v>
      </c>
      <c r="M477" s="38"/>
      <c r="N477" s="38">
        <v>89</v>
      </c>
      <c r="O477" s="38"/>
      <c r="P477" s="38"/>
      <c r="Q477" t="str">
        <f t="shared" si="9"/>
        <v>var EspagnolC0081103F=L.marker([49.6061246,4.960898],{icon:icon_college,bounceOnAdd: true, bounceOnAddOptions: {duration: 500, height: 100},bounceOnAddCallback: function() {console.log('done')}}).bindPopup('&lt;p align=center&gt; &lt;font size=2&gt; &lt;b&gt;Espagnol&lt;/font&gt;  &lt;br&gt;&lt;br&gt;CLG RAUCOURT (public)&lt;/b&gt; &lt;br&gt;&lt;i&gt;RAUCOURT-ET-FLABA&lt;/i&gt; &lt;br&gt; &lt;table border align = center bgcolor = #D8D9CA width=100&gt; &lt;tr align=center &gt; &lt;th&gt; LV1 &lt;th&gt;&lt;tr align=center &gt; &lt;th&gt;LV2 &lt;th&gt;89&lt;tr align=center &gt; &lt;th&gt;LV3 &lt;th&gt;&lt;tr align=center &gt; &lt;th&gt; Lvapp &lt;th&gt;');EspagnolC0081103F.addTo (EspagnolC);</v>
      </c>
    </row>
    <row r="478" spans="1:17" x14ac:dyDescent="0.2">
      <c r="A478" s="7" t="s">
        <v>149</v>
      </c>
      <c r="B478" s="10" t="s">
        <v>590</v>
      </c>
      <c r="C478" s="7" t="s">
        <v>673</v>
      </c>
      <c r="D478" s="7" t="s">
        <v>156</v>
      </c>
      <c r="E478" s="7" t="s">
        <v>23</v>
      </c>
      <c r="F478" s="7" t="s">
        <v>157</v>
      </c>
      <c r="G478" s="7" t="s">
        <v>709</v>
      </c>
      <c r="H478" s="7" t="s">
        <v>987</v>
      </c>
      <c r="I478" s="7" t="s">
        <v>988</v>
      </c>
      <c r="J478" s="7" t="s">
        <v>1375</v>
      </c>
      <c r="K478" s="7" t="s">
        <v>1371</v>
      </c>
      <c r="L478" s="7" t="s">
        <v>155</v>
      </c>
      <c r="M478" s="38"/>
      <c r="N478" s="38">
        <v>461</v>
      </c>
      <c r="O478" s="38"/>
      <c r="P478" s="38"/>
      <c r="Q478" t="str">
        <f t="shared" si="9"/>
        <v>var EspagnolC0100005B=L.marker([48.1136357,4.3776963],{icon:icon_college,bounceOnAdd: true, bounceOnAddOptions: {duration: 500, height: 100},bounceOnAddCallback: function() {console.log('done')}}).bindPopup('&lt;p align=center&gt; &lt;font size=2&gt; &lt;b&gt;Espagnol&lt;/font&gt;  &lt;br&gt;&lt;br&gt;CLG PAUL PORTIER (public)&lt;/b&gt; &lt;br&gt;&lt;i&gt;BAR-SUR-SEINE&lt;/i&gt; &lt;br&gt; &lt;table border align = center bgcolor = #D8D9CA width=100&gt; &lt;tr align=center &gt; &lt;th&gt; LV1 &lt;th&gt;&lt;tr align=center &gt; &lt;th&gt;LV2 &lt;th&gt;461&lt;tr align=center &gt; &lt;th&gt;LV3 &lt;th&gt;&lt;tr align=center &gt; &lt;th&gt; Lvapp &lt;th&gt;');EspagnolC0100005B.addTo (EspagnolC);</v>
      </c>
    </row>
    <row r="479" spans="1:17" x14ac:dyDescent="0.2">
      <c r="A479" s="7" t="s">
        <v>149</v>
      </c>
      <c r="B479" s="10" t="s">
        <v>590</v>
      </c>
      <c r="C479" s="7" t="s">
        <v>673</v>
      </c>
      <c r="D479" s="7" t="s">
        <v>158</v>
      </c>
      <c r="E479" s="7" t="s">
        <v>23</v>
      </c>
      <c r="F479" s="7" t="s">
        <v>159</v>
      </c>
      <c r="G479" s="7" t="s">
        <v>710</v>
      </c>
      <c r="H479" s="7" t="s">
        <v>989</v>
      </c>
      <c r="I479" s="7" t="s">
        <v>990</v>
      </c>
      <c r="J479" s="7" t="s">
        <v>1375</v>
      </c>
      <c r="K479" s="7" t="s">
        <v>1371</v>
      </c>
      <c r="L479" s="7" t="s">
        <v>160</v>
      </c>
      <c r="M479" s="38"/>
      <c r="N479" s="38">
        <v>241</v>
      </c>
      <c r="O479" s="38"/>
      <c r="P479" s="38"/>
      <c r="Q479" t="str">
        <f t="shared" si="9"/>
        <v>var EspagnolC0100007D=L.marker([48.3854302,4.5251354],{icon:icon_college,bounceOnAdd: true, bounceOnAddOptions: {duration: 500, height: 100},bounceOnAddCallback: function() {console.log('done')}}).bindPopup('&lt;p align=center&gt; &lt;font size=2&gt; &lt;b&gt;Espagnol&lt;/font&gt;  &lt;br&gt;&lt;br&gt;CLG JULIEN REGNIER (public)&lt;/b&gt; &lt;br&gt;&lt;i&gt;BRIENNE-LE-CHATEAU&lt;/i&gt; &lt;br&gt; &lt;table border align = center bgcolor = #D8D9CA width=100&gt; &lt;tr align=center &gt; &lt;th&gt; LV1 &lt;th&gt;&lt;tr align=center &gt; &lt;th&gt;LV2 &lt;th&gt;241&lt;tr align=center &gt; &lt;th&gt;LV3 &lt;th&gt;&lt;tr align=center &gt; &lt;th&gt; Lvapp &lt;th&gt;');EspagnolC0100007D.addTo (EspagnolC);</v>
      </c>
    </row>
    <row r="480" spans="1:17" x14ac:dyDescent="0.2">
      <c r="A480" s="7" t="s">
        <v>149</v>
      </c>
      <c r="B480" s="10" t="s">
        <v>590</v>
      </c>
      <c r="C480" s="7" t="s">
        <v>673</v>
      </c>
      <c r="D480" s="7" t="s">
        <v>164</v>
      </c>
      <c r="E480" s="7" t="s">
        <v>23</v>
      </c>
      <c r="F480" s="7" t="s">
        <v>165</v>
      </c>
      <c r="G480" s="7" t="s">
        <v>712</v>
      </c>
      <c r="H480" s="7" t="s">
        <v>993</v>
      </c>
      <c r="I480" s="7" t="s">
        <v>994</v>
      </c>
      <c r="J480" s="7" t="s">
        <v>1375</v>
      </c>
      <c r="K480" s="7" t="s">
        <v>1371</v>
      </c>
      <c r="L480" s="7" t="s">
        <v>166</v>
      </c>
      <c r="M480" s="38"/>
      <c r="N480" s="38">
        <v>330</v>
      </c>
      <c r="O480" s="38"/>
      <c r="P480" s="38"/>
      <c r="Q480" t="str">
        <f t="shared" si="9"/>
        <v>var EspagnolC0100009F=L.marker([48.3106551,4.0399133],{icon:icon_college,bounceOnAdd: true, bounceOnAddOptions: {duration: 500, height: 100},bounceOnAddCallback: function() {console.log('done')}}).bindPopup('&lt;p align=center&gt; &lt;font size=2&gt; &lt;b&gt;Espagnol&lt;/font&gt;  &lt;br&gt;&lt;br&gt;CLG ALBERT CAMUS (public)&lt;/b&gt; &lt;br&gt;&lt;i&gt;LA CHAPELLE-SAINT-LUC&lt;/i&gt; &lt;br&gt; &lt;table border align = center bgcolor = #D8D9CA width=100&gt; &lt;tr align=center &gt; &lt;th&gt; LV1 &lt;th&gt;&lt;tr align=center &gt; &lt;th&gt;LV2 &lt;th&gt;330&lt;tr align=center &gt; &lt;th&gt;LV3 &lt;th&gt;&lt;tr align=center &gt; &lt;th&gt; Lvapp &lt;th&gt;');EspagnolC0100009F.addTo (EspagnolC);</v>
      </c>
    </row>
    <row r="481" spans="1:17" x14ac:dyDescent="0.2">
      <c r="A481" s="7" t="s">
        <v>149</v>
      </c>
      <c r="B481" s="10" t="s">
        <v>590</v>
      </c>
      <c r="C481" s="7" t="s">
        <v>673</v>
      </c>
      <c r="D481" s="7" t="s">
        <v>172</v>
      </c>
      <c r="E481" s="7" t="s">
        <v>23</v>
      </c>
      <c r="F481" s="7" t="s">
        <v>173</v>
      </c>
      <c r="G481" s="7" t="s">
        <v>715</v>
      </c>
      <c r="H481" s="7" t="s">
        <v>999</v>
      </c>
      <c r="I481" s="7" t="s">
        <v>1000</v>
      </c>
      <c r="J481" s="7" t="s">
        <v>1375</v>
      </c>
      <c r="K481" s="7" t="s">
        <v>1371</v>
      </c>
      <c r="L481" s="7" t="s">
        <v>174</v>
      </c>
      <c r="M481" s="38"/>
      <c r="N481" s="38">
        <v>149</v>
      </c>
      <c r="O481" s="38"/>
      <c r="P481" s="38"/>
      <c r="Q481" t="str">
        <f t="shared" si="9"/>
        <v>var EspagnolC0100013K=L.marker([48.3613161,4.3313645],{icon:icon_college,bounceOnAdd: true, bounceOnAddOptions: {duration: 500, height: 100},bounceOnAddCallback: function() {console.log('done')}}).bindPopup('&lt;p align=center&gt; &lt;font size=2&gt; &lt;b&gt;Espagnol&lt;/font&gt;  &lt;br&gt;&lt;br&gt;CLG DES ROISES (public)&lt;/b&gt; &lt;br&gt;&lt;i&gt;PINEY&lt;/i&gt; &lt;br&gt; &lt;table border align = center bgcolor = #D8D9CA width=100&gt; &lt;tr align=center &gt; &lt;th&gt; LV1 &lt;th&gt;&lt;tr align=center &gt; &lt;th&gt;LV2 &lt;th&gt;149&lt;tr align=center &gt; &lt;th&gt;LV3 &lt;th&gt;&lt;tr align=center &gt; &lt;th&gt; Lvapp &lt;th&gt;');EspagnolC0100013K.addTo (EspagnolC);</v>
      </c>
    </row>
    <row r="482" spans="1:17" x14ac:dyDescent="0.2">
      <c r="A482" s="7" t="s">
        <v>149</v>
      </c>
      <c r="B482" s="10" t="s">
        <v>590</v>
      </c>
      <c r="C482" s="7" t="s">
        <v>673</v>
      </c>
      <c r="D482" s="7" t="s">
        <v>180</v>
      </c>
      <c r="E482" s="7" t="s">
        <v>23</v>
      </c>
      <c r="F482" s="7" t="s">
        <v>181</v>
      </c>
      <c r="G482" s="7" t="s">
        <v>716</v>
      </c>
      <c r="H482" s="7" t="s">
        <v>1001</v>
      </c>
      <c r="I482" s="7" t="s">
        <v>1002</v>
      </c>
      <c r="J482" s="7" t="s">
        <v>1375</v>
      </c>
      <c r="K482" s="7" t="s">
        <v>1371</v>
      </c>
      <c r="L482" s="7" t="s">
        <v>182</v>
      </c>
      <c r="M482" s="38"/>
      <c r="N482" s="38">
        <v>283</v>
      </c>
      <c r="O482" s="38"/>
      <c r="P482" s="38"/>
      <c r="Q482" t="str">
        <f t="shared" si="9"/>
        <v>var EspagnolC0100019S=L.marker([48.2838664,3.7243004],{icon:icon_college,bounceOnAdd: true, bounceOnAddOptions: {duration: 500, height: 100},bounceOnAddCallback: function() {console.log('done')}}).bindPopup('&lt;p align=center&gt; &lt;font size=2&gt; &lt;b&gt;Espagnol&lt;/font&gt;  &lt;br&gt;&lt;br&gt;CLG DE LA VILLENEUVE (public)&lt;/b&gt; &lt;br&gt;&lt;i&gt;SAINT-ANDRE-LES-VERGERS&lt;/i&gt; &lt;br&gt; &lt;table border align = center bgcolor = #D8D9CA width=100&gt; &lt;tr align=center &gt; &lt;th&gt; LV1 &lt;th&gt;&lt;tr align=center &gt; &lt;th&gt;LV2 &lt;th&gt;283&lt;tr align=center &gt; &lt;th&gt;LV3 &lt;th&gt;&lt;tr align=center &gt; &lt;th&gt; Lvapp &lt;th&gt;');EspagnolC0100019S.addTo (EspagnolC);</v>
      </c>
    </row>
    <row r="483" spans="1:17" x14ac:dyDescent="0.2">
      <c r="A483" s="7" t="s">
        <v>149</v>
      </c>
      <c r="B483" s="10" t="s">
        <v>590</v>
      </c>
      <c r="C483" s="7" t="s">
        <v>673</v>
      </c>
      <c r="D483" s="7" t="s">
        <v>190</v>
      </c>
      <c r="E483" s="7" t="s">
        <v>23</v>
      </c>
      <c r="F483" s="7" t="s">
        <v>191</v>
      </c>
      <c r="G483" s="7" t="s">
        <v>717</v>
      </c>
      <c r="H483" s="7" t="s">
        <v>1003</v>
      </c>
      <c r="I483" s="7" t="s">
        <v>1004</v>
      </c>
      <c r="J483" s="7" t="s">
        <v>1375</v>
      </c>
      <c r="K483" s="7" t="s">
        <v>1371</v>
      </c>
      <c r="L483" s="7" t="s">
        <v>192</v>
      </c>
      <c r="M483" s="38"/>
      <c r="N483" s="38">
        <v>168</v>
      </c>
      <c r="O483" s="38"/>
      <c r="P483" s="38"/>
      <c r="Q483" t="str">
        <f t="shared" si="9"/>
        <v>var EspagnolC0100028B=L.marker([48.2332446,4.4675627],{icon:icon_college,bounceOnAdd: true, bounceOnAddOptions: {duration: 500, height: 100},bounceOnAddCallback: function() {console.log('done')}}).bindPopup('&lt;p align=center&gt; &lt;font size=2&gt; &lt;b&gt;Espagnol&lt;/font&gt;  &lt;br&gt;&lt;br&gt;CLG NICOLAS BOURBON (public)&lt;/b&gt; &lt;br&gt;&lt;i&gt;VENDEUVRE-SUR-BARSE&lt;/i&gt; &lt;br&gt; &lt;table border align = center bgcolor = #D8D9CA width=100&gt; &lt;tr align=center &gt; &lt;th&gt; LV1 &lt;th&gt;&lt;tr align=center &gt; &lt;th&gt;LV2 &lt;th&gt;168&lt;tr align=center &gt; &lt;th&gt;LV3 &lt;th&gt;&lt;tr align=center &gt; &lt;th&gt; Lvapp &lt;th&gt;');EspagnolC0100028B.addTo (EspagnolC);</v>
      </c>
    </row>
    <row r="484" spans="1:17" x14ac:dyDescent="0.2">
      <c r="A484" s="7" t="s">
        <v>149</v>
      </c>
      <c r="B484" s="10" t="s">
        <v>590</v>
      </c>
      <c r="C484" s="7" t="s">
        <v>673</v>
      </c>
      <c r="D484" s="7" t="s">
        <v>193</v>
      </c>
      <c r="E484" s="7" t="s">
        <v>23</v>
      </c>
      <c r="F484" s="7" t="s">
        <v>194</v>
      </c>
      <c r="G484" s="7" t="s">
        <v>718</v>
      </c>
      <c r="H484" s="7" t="s">
        <v>1005</v>
      </c>
      <c r="I484" s="7" t="s">
        <v>1006</v>
      </c>
      <c r="J484" s="7" t="s">
        <v>1375</v>
      </c>
      <c r="K484" s="7" t="s">
        <v>1371</v>
      </c>
      <c r="L484" s="7" t="s">
        <v>185</v>
      </c>
      <c r="M484" s="38"/>
      <c r="N484" s="38">
        <v>350</v>
      </c>
      <c r="O484" s="38"/>
      <c r="P484" s="38"/>
      <c r="Q484" t="str">
        <f t="shared" si="9"/>
        <v>var EspagnolC0100031E=L.marker([48.2930893,4.0732435],{icon:icon_college,bounceOnAdd: true, bounceOnAddOptions: {duration: 500, height: 100},bounceOnAddCallback: function() {console.log('done')}}).bindPopup('&lt;p align=center&gt; &lt;font size=2&gt; &lt;b&gt;Espagnol&lt;/font&gt;  &lt;br&gt;&lt;br&gt;CLG BEURNONVILLE (public)&lt;/b&gt; &lt;br&gt;&lt;i&gt;TROYES&lt;/i&gt; &lt;br&gt; &lt;table border align = center bgcolor = #D8D9CA width=100&gt; &lt;tr align=center &gt; &lt;th&gt; LV1 &lt;th&gt;&lt;tr align=center &gt; &lt;th&gt;LV2 &lt;th&gt;350&lt;tr align=center &gt; &lt;th&gt;LV3 &lt;th&gt;&lt;tr align=center &gt; &lt;th&gt; Lvapp &lt;th&gt;');EspagnolC0100031E.addTo (EspagnolC);</v>
      </c>
    </row>
    <row r="485" spans="1:17" x14ac:dyDescent="0.2">
      <c r="A485" s="7" t="s">
        <v>149</v>
      </c>
      <c r="B485" s="10" t="s">
        <v>590</v>
      </c>
      <c r="C485" s="7" t="s">
        <v>673</v>
      </c>
      <c r="D485" s="7" t="s">
        <v>195</v>
      </c>
      <c r="E485" s="7" t="s">
        <v>23</v>
      </c>
      <c r="F485" s="7" t="s">
        <v>196</v>
      </c>
      <c r="G485" s="7" t="s">
        <v>719</v>
      </c>
      <c r="H485" s="7" t="s">
        <v>1007</v>
      </c>
      <c r="I485" s="7" t="s">
        <v>1008</v>
      </c>
      <c r="J485" s="7" t="s">
        <v>1375</v>
      </c>
      <c r="K485" s="7" t="s">
        <v>1371</v>
      </c>
      <c r="L485" s="7" t="s">
        <v>197</v>
      </c>
      <c r="M485" s="38"/>
      <c r="N485" s="38">
        <v>364</v>
      </c>
      <c r="O485" s="38"/>
      <c r="P485" s="38"/>
      <c r="Q485" t="str">
        <f t="shared" si="9"/>
        <v>var EspagnolC0100033G=L.marker([48.260319,4.2543186],{icon:icon_college,bounceOnAdd: true, bounceOnAddOptions: {duration: 500, height: 100},bounceOnAddCallback: function() {console.log('done')}}).bindPopup('&lt;p align=center&gt; &lt;font size=2&gt; &lt;b&gt;Espagnol&lt;/font&gt;  &lt;br&gt;&lt;br&gt;CLG CHARLES DELAUNAY (public)&lt;/b&gt; &lt;br&gt;&lt;i&gt;LUSIGNY-SUR-BARSE&lt;/i&gt; &lt;br&gt; &lt;table border align = center bgcolor = #D8D9CA width=100&gt; &lt;tr align=center &gt; &lt;th&gt; LV1 &lt;th&gt;&lt;tr align=center &gt; &lt;th&gt;LV2 &lt;th&gt;364&lt;tr align=center &gt; &lt;th&gt;LV3 &lt;th&gt;&lt;tr align=center &gt; &lt;th&gt; Lvapp &lt;th&gt;');EspagnolC0100033G.addTo (EspagnolC);</v>
      </c>
    </row>
    <row r="486" spans="1:17" x14ac:dyDescent="0.2">
      <c r="A486" s="7" t="s">
        <v>149</v>
      </c>
      <c r="B486" s="10" t="s">
        <v>590</v>
      </c>
      <c r="C486" s="7" t="s">
        <v>673</v>
      </c>
      <c r="D486" s="7" t="s">
        <v>198</v>
      </c>
      <c r="E486" s="7" t="s">
        <v>23</v>
      </c>
      <c r="F486" s="7" t="s">
        <v>199</v>
      </c>
      <c r="G486" s="7" t="s">
        <v>720</v>
      </c>
      <c r="H486" s="7" t="s">
        <v>1335</v>
      </c>
      <c r="I486" s="7" t="s">
        <v>1336</v>
      </c>
      <c r="J486" s="7" t="s">
        <v>1375</v>
      </c>
      <c r="K486" s="7" t="s">
        <v>1371</v>
      </c>
      <c r="L486" s="7" t="s">
        <v>185</v>
      </c>
      <c r="M486" s="38">
        <v>46</v>
      </c>
      <c r="N486" s="38">
        <v>329</v>
      </c>
      <c r="O486" s="38"/>
      <c r="P486" s="38"/>
      <c r="Q486" t="str">
        <f t="shared" si="9"/>
        <v>var EspagnolC0100038M=L.marker([48.2960249,4.079137],{icon:icon_college,bounceOnAdd: true, bounceOnAddOptions: {duration: 500, height: 100},bounceOnAddCallback: function() {console.log('done')}}).bindPopup('&lt;p align=center&gt; &lt;font size=2&gt; &lt;b&gt;Espagnol&lt;/font&gt;  &lt;br&gt;&lt;br&gt;CLG LES JACOBINS (public)&lt;/b&gt; &lt;br&gt;&lt;i&gt;TROYES&lt;/i&gt; &lt;br&gt; &lt;table border align = center bgcolor = #D8D9CA width=100&gt; &lt;tr align=center &gt; &lt;th&gt; LV1 &lt;th&gt;46&lt;tr align=center &gt; &lt;th&gt;LV2 &lt;th&gt;329&lt;tr align=center &gt; &lt;th&gt;LV3 &lt;th&gt;&lt;tr align=center &gt; &lt;th&gt; Lvapp &lt;th&gt;');EspagnolC0100038M.addTo (EspagnolC);</v>
      </c>
    </row>
    <row r="487" spans="1:17" x14ac:dyDescent="0.2">
      <c r="A487" s="7" t="s">
        <v>149</v>
      </c>
      <c r="B487" s="10" t="s">
        <v>590</v>
      </c>
      <c r="C487" s="7" t="s">
        <v>673</v>
      </c>
      <c r="D487" s="7" t="s">
        <v>227</v>
      </c>
      <c r="E487" s="7" t="s">
        <v>23</v>
      </c>
      <c r="F487" s="7" t="s">
        <v>228</v>
      </c>
      <c r="G487" s="7" t="s">
        <v>722</v>
      </c>
      <c r="H487" s="7" t="s">
        <v>1011</v>
      </c>
      <c r="I487" s="7" t="s">
        <v>1012</v>
      </c>
      <c r="J487" s="7" t="s">
        <v>1375</v>
      </c>
      <c r="K487" s="7" t="s">
        <v>1371</v>
      </c>
      <c r="L487" s="7" t="s">
        <v>211</v>
      </c>
      <c r="M487" s="38"/>
      <c r="N487" s="38">
        <v>420</v>
      </c>
      <c r="O487" s="38"/>
      <c r="P487" s="38"/>
      <c r="Q487" t="str">
        <f t="shared" si="9"/>
        <v>var EspagnolC0100664T=L.marker([48.2981448,4.0427154],{icon:icon_college,bounceOnAdd: true, bounceOnAddOptions: {duration: 500, height: 100},bounceOnAddCallback: function() {console.log('done')}}).bindPopup('&lt;p align=center&gt; &lt;font size=2&gt; &lt;b&gt;Espagnol&lt;/font&gt;  &lt;br&gt;&lt;br&gt;CLG PAUL LANGEVIN (public)&lt;/b&gt; &lt;br&gt;&lt;i&gt;SAINTE-SAVINE&lt;/i&gt; &lt;br&gt; &lt;table border align = center bgcolor = #D8D9CA width=100&gt; &lt;tr align=center &gt; &lt;th&gt; LV1 &lt;th&gt;&lt;tr align=center &gt; &lt;th&gt;LV2 &lt;th&gt;420&lt;tr align=center &gt; &lt;th&gt;LV3 &lt;th&gt;&lt;tr align=center &gt; &lt;th&gt; Lvapp &lt;th&gt;');EspagnolC0100664T.addTo (EspagnolC);</v>
      </c>
    </row>
    <row r="488" spans="1:17" x14ac:dyDescent="0.2">
      <c r="A488" s="7" t="s">
        <v>149</v>
      </c>
      <c r="B488" s="10" t="s">
        <v>590</v>
      </c>
      <c r="C488" s="7" t="s">
        <v>673</v>
      </c>
      <c r="D488" s="7" t="s">
        <v>229</v>
      </c>
      <c r="E488" s="7" t="s">
        <v>23</v>
      </c>
      <c r="F488" s="7" t="s">
        <v>230</v>
      </c>
      <c r="G488" s="7" t="s">
        <v>723</v>
      </c>
      <c r="H488" s="7" t="s">
        <v>1013</v>
      </c>
      <c r="I488" s="7" t="s">
        <v>1014</v>
      </c>
      <c r="J488" s="7" t="s">
        <v>1375</v>
      </c>
      <c r="K488" s="7" t="s">
        <v>1371</v>
      </c>
      <c r="L488" s="7" t="s">
        <v>231</v>
      </c>
      <c r="M488" s="38"/>
      <c r="N488" s="38">
        <v>346</v>
      </c>
      <c r="O488" s="38"/>
      <c r="P488" s="38"/>
      <c r="Q488" t="str">
        <f t="shared" si="9"/>
        <v>var EspagnolC0100665U=L.marker([48.5343138,4.1546268],{icon:icon_college,bounceOnAdd: true, bounceOnAddOptions: {duration: 500, height: 100},bounceOnAddCallback: function() {console.log('done')}}).bindPopup('&lt;p align=center&gt; &lt;font size=2&gt; &lt;b&gt;Espagnol&lt;/font&gt;  &lt;br&gt;&lt;br&gt;CLG DE LA VOIE CHATELAINE (public)&lt;/b&gt; &lt;br&gt;&lt;i&gt;ARCIS-SUR-AUBE&lt;/i&gt; &lt;br&gt; &lt;table border align = center bgcolor = #D8D9CA width=100&gt; &lt;tr align=center &gt; &lt;th&gt; LV1 &lt;th&gt;&lt;tr align=center &gt; &lt;th&gt;LV2 &lt;th&gt;346&lt;tr align=center &gt; &lt;th&gt;LV3 &lt;th&gt;&lt;tr align=center &gt; &lt;th&gt; Lvapp &lt;th&gt;');EspagnolC0100665U.addTo (EspagnolC);</v>
      </c>
    </row>
    <row r="489" spans="1:17" x14ac:dyDescent="0.2">
      <c r="A489" s="7" t="s">
        <v>149</v>
      </c>
      <c r="B489" s="10" t="s">
        <v>590</v>
      </c>
      <c r="C489" s="7" t="s">
        <v>673</v>
      </c>
      <c r="D489" s="7" t="s">
        <v>234</v>
      </c>
      <c r="E489" s="7" t="s">
        <v>23</v>
      </c>
      <c r="F489" s="7" t="s">
        <v>235</v>
      </c>
      <c r="G489" s="7" t="s">
        <v>724</v>
      </c>
      <c r="H489" s="7" t="s">
        <v>1015</v>
      </c>
      <c r="I489" s="7" t="s">
        <v>1016</v>
      </c>
      <c r="J489" s="7" t="s">
        <v>1375</v>
      </c>
      <c r="K489" s="7" t="s">
        <v>1371</v>
      </c>
      <c r="L489" s="7" t="s">
        <v>236</v>
      </c>
      <c r="M489" s="38"/>
      <c r="N489" s="38">
        <v>395</v>
      </c>
      <c r="O489" s="38"/>
      <c r="P489" s="38"/>
      <c r="Q489" t="str">
        <f t="shared" si="9"/>
        <v>var EspagnolC0100765C=L.marker([48.1911644,3.9907696],{icon:icon_college,bounceOnAdd: true, bounceOnAddOptions: {duration: 500, height: 100},bounceOnAddCallback: function() {console.log('done')}}).bindPopup('&lt;p align=center&gt; &lt;font size=2&gt; &lt;b&gt;Espagnol&lt;/font&gt;  &lt;br&gt;&lt;br&gt;CLG MAX HUTIN (public)&lt;/b&gt; &lt;br&gt;&lt;i&gt;BOUILLY&lt;/i&gt; &lt;br&gt; &lt;table border align = center bgcolor = #D8D9CA width=100&gt; &lt;tr align=center &gt; &lt;th&gt; LV1 &lt;th&gt;&lt;tr align=center &gt; &lt;th&gt;LV2 &lt;th&gt;395&lt;tr align=center &gt; &lt;th&gt;LV3 &lt;th&gt;&lt;tr align=center &gt; &lt;th&gt; Lvapp &lt;th&gt;');EspagnolC0100765C.addTo (EspagnolC);</v>
      </c>
    </row>
    <row r="490" spans="1:17" x14ac:dyDescent="0.2">
      <c r="A490" s="7" t="s">
        <v>149</v>
      </c>
      <c r="B490" s="10" t="s">
        <v>589</v>
      </c>
      <c r="C490" s="7" t="s">
        <v>673</v>
      </c>
      <c r="D490" s="7" t="s">
        <v>237</v>
      </c>
      <c r="E490" s="7" t="s">
        <v>23</v>
      </c>
      <c r="F490" s="7" t="s">
        <v>238</v>
      </c>
      <c r="G490" s="7" t="s">
        <v>725</v>
      </c>
      <c r="H490" s="7" t="s">
        <v>1017</v>
      </c>
      <c r="I490" s="7" t="s">
        <v>1018</v>
      </c>
      <c r="J490" s="7" t="s">
        <v>1375</v>
      </c>
      <c r="K490" s="7" t="s">
        <v>1371</v>
      </c>
      <c r="L490" s="7" t="s">
        <v>239</v>
      </c>
      <c r="M490" s="38"/>
      <c r="N490" s="38">
        <v>265</v>
      </c>
      <c r="O490" s="38"/>
      <c r="P490" s="38"/>
      <c r="Q490" t="str">
        <f t="shared" si="9"/>
        <v>var EspagnolC0100785Z=L.marker([48.5138874,3.8895952],{icon:icon_college,bounceOnAdd: true, bounceOnAddOptions: {duration: 500, height: 100},bounceOnAddCallback: function() {console.log('done')}}).bindPopup('&lt;p align=center&gt; &lt;font size=2&gt; &lt;b&gt;Espagnol&lt;/font&gt;  &lt;br&gt;&lt;br&gt;CLG PIERRE LABONDE (public)&lt;/b&gt; &lt;br&gt;&lt;i&gt;MERY-SUR-SEINE&lt;/i&gt; &lt;br&gt; &lt;table border align = center bgcolor = #D8D9CA width=100&gt; &lt;tr align=center &gt; &lt;th&gt; LV1 &lt;th&gt;&lt;tr align=center &gt; &lt;th&gt;LV2 &lt;th&gt;265&lt;tr align=center &gt; &lt;th&gt;LV3 &lt;th&gt;&lt;tr align=center &gt; &lt;th&gt; Lvapp &lt;th&gt;');EspagnolC0100785Z.addTo (EspagnolC);</v>
      </c>
    </row>
    <row r="491" spans="1:17" x14ac:dyDescent="0.2">
      <c r="A491" s="7" t="s">
        <v>149</v>
      </c>
      <c r="B491" s="10" t="s">
        <v>589</v>
      </c>
      <c r="C491" s="7" t="s">
        <v>673</v>
      </c>
      <c r="D491" s="7" t="s">
        <v>240</v>
      </c>
      <c r="E491" s="7" t="s">
        <v>23</v>
      </c>
      <c r="F491" s="7" t="s">
        <v>241</v>
      </c>
      <c r="G491" s="7" t="s">
        <v>726</v>
      </c>
      <c r="H491" s="7" t="s">
        <v>1019</v>
      </c>
      <c r="I491" s="7" t="s">
        <v>1020</v>
      </c>
      <c r="J491" s="7" t="s">
        <v>1375</v>
      </c>
      <c r="K491" s="7" t="s">
        <v>1371</v>
      </c>
      <c r="L491" s="7" t="s">
        <v>242</v>
      </c>
      <c r="M491" s="38"/>
      <c r="N491" s="38">
        <v>339</v>
      </c>
      <c r="O491" s="38"/>
      <c r="P491" s="38"/>
      <c r="Q491" t="str">
        <f t="shared" si="9"/>
        <v>var EspagnolC0100786A=L.marker([48.494101,3.50391],{icon:icon_college,bounceOnAdd: true, bounceOnAddOptions: {duration: 500, height: 100},bounceOnAddCallback: function() {console.log('done')}}).bindPopup('&lt;p align=center&gt; &lt;font size=2&gt; &lt;b&gt;Espagnol&lt;/font&gt;  &lt;br&gt;&lt;br&gt;CLG JEAN JAURES (public)&lt;/b&gt; &lt;br&gt;&lt;i&gt;NOGENT-SUR-SEINE&lt;/i&gt; &lt;br&gt; &lt;table border align = center bgcolor = #D8D9CA width=100&gt; &lt;tr align=center &gt; &lt;th&gt; LV1 &lt;th&gt;&lt;tr align=center &gt; &lt;th&gt;LV2 &lt;th&gt;339&lt;tr align=center &gt; &lt;th&gt;LV3 &lt;th&gt;&lt;tr align=center &gt; &lt;th&gt; Lvapp &lt;th&gt;');EspagnolC0100786A.addTo (EspagnolC);</v>
      </c>
    </row>
    <row r="492" spans="1:17" x14ac:dyDescent="0.2">
      <c r="A492" s="7" t="s">
        <v>149</v>
      </c>
      <c r="B492" s="10" t="s">
        <v>589</v>
      </c>
      <c r="C492" s="7" t="s">
        <v>673</v>
      </c>
      <c r="D492" s="7" t="s">
        <v>243</v>
      </c>
      <c r="E492" s="7" t="s">
        <v>23</v>
      </c>
      <c r="F492" s="7" t="s">
        <v>228</v>
      </c>
      <c r="G492" s="7" t="s">
        <v>722</v>
      </c>
      <c r="H492" s="7" t="s">
        <v>1021</v>
      </c>
      <c r="I492" s="7" t="s">
        <v>1022</v>
      </c>
      <c r="J492" s="7" t="s">
        <v>1375</v>
      </c>
      <c r="K492" s="7" t="s">
        <v>1371</v>
      </c>
      <c r="L492" s="7" t="s">
        <v>177</v>
      </c>
      <c r="M492" s="38"/>
      <c r="N492" s="38">
        <v>251</v>
      </c>
      <c r="O492" s="38"/>
      <c r="P492" s="38"/>
      <c r="Q492" t="str">
        <f t="shared" si="9"/>
        <v>var EspagnolC0100787B=L.marker([48.5208742,3.7268374],{icon:icon_college,bounceOnAdd: true, bounceOnAddOptions: {duration: 500, height: 100},bounceOnAddCallback: function() {console.log('done')}}).bindPopup('&lt;p align=center&gt; &lt;font size=2&gt; &lt;b&gt;Espagnol&lt;/font&gt;  &lt;br&gt;&lt;br&gt;CLG PAUL LANGEVIN (public)&lt;/b&gt; &lt;br&gt;&lt;i&gt;ROMILLY-SUR-SEINE&lt;/i&gt; &lt;br&gt; &lt;table border align = center bgcolor = #D8D9CA width=100&gt; &lt;tr align=center &gt; &lt;th&gt; LV1 &lt;th&gt;&lt;tr align=center &gt; &lt;th&gt;LV2 &lt;th&gt;251&lt;tr align=center &gt; &lt;th&gt;LV3 &lt;th&gt;&lt;tr align=center &gt; &lt;th&gt; Lvapp &lt;th&gt;');EspagnolC0100787B.addTo (EspagnolC);</v>
      </c>
    </row>
    <row r="493" spans="1:17" x14ac:dyDescent="0.2">
      <c r="A493" s="7" t="s">
        <v>149</v>
      </c>
      <c r="B493" s="10" t="s">
        <v>590</v>
      </c>
      <c r="C493" s="7" t="s">
        <v>673</v>
      </c>
      <c r="D493" s="7" t="s">
        <v>244</v>
      </c>
      <c r="E493" s="7" t="s">
        <v>23</v>
      </c>
      <c r="F493" s="7" t="s">
        <v>245</v>
      </c>
      <c r="G493" s="7" t="s">
        <v>1379</v>
      </c>
      <c r="H493" s="7" t="s">
        <v>1023</v>
      </c>
      <c r="I493" s="7" t="s">
        <v>1024</v>
      </c>
      <c r="J493" s="7" t="s">
        <v>1375</v>
      </c>
      <c r="K493" s="7" t="s">
        <v>1371</v>
      </c>
      <c r="L493" s="7" t="s">
        <v>591</v>
      </c>
      <c r="M493" s="38"/>
      <c r="N493" s="38">
        <v>272</v>
      </c>
      <c r="O493" s="38"/>
      <c r="P493" s="38"/>
      <c r="Q493" t="str">
        <f t="shared" si="9"/>
        <v>var EspagnolC0100806X=L.marker([48.2224321,3.7423856],{icon:icon_college,bounceOnAdd: true, bounceOnAddOptions: {duration: 500, height: 100},bounceOnAddCallback: function() {console.log('done')}}).bindPopup('&lt;p align=center&gt; &lt;font size=2&gt; &lt;b&gt;Espagnol&lt;/font&gt;  &lt;br&gt;&lt;br&gt;CLG D\'OTHE ET VANNE (public)&lt;/b&gt; &lt;br&gt;&lt;i&gt;AIX-VILLEMAUR-PALIS&lt;/i&gt; &lt;br&gt; &lt;table border align = center bgcolor = #D8D9CA width=100&gt; &lt;tr align=center &gt; &lt;th&gt; LV1 &lt;th&gt;&lt;tr align=center &gt; &lt;th&gt;LV2 &lt;th&gt;272&lt;tr align=center &gt; &lt;th&gt;LV3 &lt;th&gt;&lt;tr align=center &gt; &lt;th&gt; Lvapp &lt;th&gt;');EspagnolC0100806X.addTo (EspagnolC);</v>
      </c>
    </row>
    <row r="494" spans="1:17" x14ac:dyDescent="0.2">
      <c r="A494" s="7" t="s">
        <v>149</v>
      </c>
      <c r="B494" s="10" t="s">
        <v>590</v>
      </c>
      <c r="C494" s="7" t="s">
        <v>673</v>
      </c>
      <c r="D494" s="7" t="s">
        <v>246</v>
      </c>
      <c r="E494" s="7" t="s">
        <v>23</v>
      </c>
      <c r="F494" s="7" t="s">
        <v>247</v>
      </c>
      <c r="G494" s="7" t="s">
        <v>727</v>
      </c>
      <c r="H494" s="7" t="s">
        <v>1025</v>
      </c>
      <c r="I494" s="7" t="s">
        <v>1026</v>
      </c>
      <c r="J494" s="7" t="s">
        <v>1375</v>
      </c>
      <c r="K494" s="7" t="s">
        <v>1371</v>
      </c>
      <c r="L494" s="7" t="s">
        <v>166</v>
      </c>
      <c r="M494" s="38"/>
      <c r="N494" s="38">
        <v>206</v>
      </c>
      <c r="O494" s="38"/>
      <c r="P494" s="38"/>
      <c r="Q494" t="str">
        <f t="shared" si="9"/>
        <v>var EspagnolC0100807Y=L.marker([48.3045476,4.0338179],{icon:icon_college,bounceOnAdd: true, bounceOnAddOptions: {duration: 500, height: 100},bounceOnAddCallback: function() {console.log('done')}}).bindPopup('&lt;p align=center&gt; &lt;font size=2&gt; &lt;b&gt;Espagnol&lt;/font&gt;  &lt;br&gt;&lt;br&gt;CLG PIERRE BROSSOLETTE (public)&lt;/b&gt; &lt;br&gt;&lt;i&gt;LA CHAPELLE-SAINT-LUC&lt;/i&gt; &lt;br&gt; &lt;table border align = center bgcolor = #D8D9CA width=100&gt; &lt;tr align=center &gt; &lt;th&gt; LV1 &lt;th&gt;&lt;tr align=center &gt; &lt;th&gt;LV2 &lt;th&gt;206&lt;tr align=center &gt; &lt;th&gt;LV3 &lt;th&gt;&lt;tr align=center &gt; &lt;th&gt; Lvapp &lt;th&gt;');EspagnolC0100807Y.addTo (EspagnolC);</v>
      </c>
    </row>
    <row r="495" spans="1:17" x14ac:dyDescent="0.2">
      <c r="A495" s="7" t="s">
        <v>149</v>
      </c>
      <c r="B495" s="10" t="s">
        <v>590</v>
      </c>
      <c r="C495" s="7" t="s">
        <v>673</v>
      </c>
      <c r="D495" s="7" t="s">
        <v>248</v>
      </c>
      <c r="E495" s="7" t="s">
        <v>23</v>
      </c>
      <c r="F495" s="7" t="s">
        <v>151</v>
      </c>
      <c r="G495" s="7" t="s">
        <v>728</v>
      </c>
      <c r="H495" s="7" t="s">
        <v>1027</v>
      </c>
      <c r="I495" s="7" t="s">
        <v>1028</v>
      </c>
      <c r="J495" s="7" t="s">
        <v>1375</v>
      </c>
      <c r="K495" s="7" t="s">
        <v>1371</v>
      </c>
      <c r="L495" s="7" t="s">
        <v>152</v>
      </c>
      <c r="M495" s="38"/>
      <c r="N495" s="38">
        <v>264</v>
      </c>
      <c r="O495" s="38"/>
      <c r="P495" s="38"/>
      <c r="Q495" t="str">
        <f t="shared" si="9"/>
        <v>var EspagnolC0100902B=L.marker([48.2281029,4.7052908],{icon:icon_college,bounceOnAdd: true, bounceOnAddOptions: {duration: 500, height: 100},bounceOnAddCallback: function() {console.log('done')}}).bindPopup('&lt;p align=center&gt; &lt;font size=2&gt; &lt;b&gt;Espagnol&lt;/font&gt;  &lt;br&gt;&lt;br&gt;CLG GASTON BACHELARD (public)&lt;/b&gt; &lt;br&gt;&lt;i&gt;BAR-SUR-AUBE&lt;/i&gt; &lt;br&gt; &lt;table border align = center bgcolor = #D8D9CA width=100&gt; &lt;tr align=center &gt; &lt;th&gt; LV1 &lt;th&gt;&lt;tr align=center &gt; &lt;th&gt;LV2 &lt;th&gt;264&lt;tr align=center &gt; &lt;th&gt;LV3 &lt;th&gt;&lt;tr align=center &gt; &lt;th&gt; Lvapp &lt;th&gt;');EspagnolC0100902B.addTo (EspagnolC);</v>
      </c>
    </row>
    <row r="496" spans="1:17" x14ac:dyDescent="0.2">
      <c r="A496" s="7" t="s">
        <v>149</v>
      </c>
      <c r="B496" s="10" t="s">
        <v>589</v>
      </c>
      <c r="C496" s="7" t="s">
        <v>673</v>
      </c>
      <c r="D496" s="7" t="s">
        <v>249</v>
      </c>
      <c r="E496" s="7" t="s">
        <v>23</v>
      </c>
      <c r="F496" s="7" t="s">
        <v>250</v>
      </c>
      <c r="G496" s="7" t="s">
        <v>729</v>
      </c>
      <c r="H496" s="7" t="s">
        <v>1029</v>
      </c>
      <c r="I496" s="7" t="s">
        <v>1030</v>
      </c>
      <c r="J496" s="7" t="s">
        <v>1375</v>
      </c>
      <c r="K496" s="7" t="s">
        <v>1371</v>
      </c>
      <c r="L496" s="7" t="s">
        <v>177</v>
      </c>
      <c r="M496" s="38"/>
      <c r="N496" s="38">
        <v>244</v>
      </c>
      <c r="O496" s="38"/>
      <c r="P496" s="38"/>
      <c r="Q496" t="str">
        <f t="shared" si="9"/>
        <v>var EspagnolC0100905E=L.marker([48.5173628,3.7172354],{icon:icon_college,bounceOnAdd: true, bounceOnAddOptions: {duration: 500, height: 100},bounceOnAddCallback: function() {console.log('done')}}).bindPopup('&lt;p align=center&gt; &lt;font size=2&gt; &lt;b&gt;Espagnol&lt;/font&gt;  &lt;br&gt;&lt;br&gt;CLG LE NOYER MARCHAND (public)&lt;/b&gt; &lt;br&gt;&lt;i&gt;ROMILLY-SUR-SEINE&lt;/i&gt; &lt;br&gt; &lt;table border align = center bgcolor = #D8D9CA width=100&gt; &lt;tr align=center &gt; &lt;th&gt; LV1 &lt;th&gt;&lt;tr align=center &gt; &lt;th&gt;LV2 &lt;th&gt;244&lt;tr align=center &gt; &lt;th&gt;LV3 &lt;th&gt;&lt;tr align=center &gt; &lt;th&gt; Lvapp &lt;th&gt;');EspagnolC0100905E.addTo (EspagnolC);</v>
      </c>
    </row>
    <row r="497" spans="1:17" x14ac:dyDescent="0.2">
      <c r="A497" s="7" t="s">
        <v>149</v>
      </c>
      <c r="B497" s="10" t="s">
        <v>590</v>
      </c>
      <c r="C497" s="7" t="s">
        <v>673</v>
      </c>
      <c r="D497" s="7" t="s">
        <v>253</v>
      </c>
      <c r="E497" s="7" t="s">
        <v>23</v>
      </c>
      <c r="F497" s="7" t="s">
        <v>254</v>
      </c>
      <c r="G497" s="7" t="s">
        <v>730</v>
      </c>
      <c r="H497" s="7" t="s">
        <v>1031</v>
      </c>
      <c r="I497" s="7" t="s">
        <v>1032</v>
      </c>
      <c r="J497" s="7" t="s">
        <v>1375</v>
      </c>
      <c r="K497" s="7" t="s">
        <v>1371</v>
      </c>
      <c r="L497" s="7" t="s">
        <v>185</v>
      </c>
      <c r="M497" s="38"/>
      <c r="N497" s="38">
        <v>247</v>
      </c>
      <c r="O497" s="38"/>
      <c r="P497" s="38"/>
      <c r="Q497" t="str">
        <f t="shared" si="9"/>
        <v>var EspagnolC0100947A=L.marker([48.3075442,4.0616376],{icon:icon_college,bounceOnAdd: true, bounceOnAddOptions: {duration: 500, height: 100},bounceOnAddCallback: function() {console.log('done')}}).bindPopup('&lt;p align=center&gt; &lt;font size=2&gt; &lt;b&gt;Espagnol&lt;/font&gt;  &lt;br&gt;&lt;br&gt;CLG PIERRE ET FRANCOIS PITHOU (public)&lt;/b&gt; &lt;br&gt;&lt;i&gt;TROYES&lt;/i&gt; &lt;br&gt; &lt;table border align = center bgcolor = #D8D9CA width=100&gt; &lt;tr align=center &gt; &lt;th&gt; LV1 &lt;th&gt;&lt;tr align=center &gt; &lt;th&gt;LV2 &lt;th&gt;247&lt;tr align=center &gt; &lt;th&gt;LV3 &lt;th&gt;&lt;tr align=center &gt; &lt;th&gt; Lvapp &lt;th&gt;');EspagnolC0100947A.addTo (EspagnolC);</v>
      </c>
    </row>
    <row r="498" spans="1:17" x14ac:dyDescent="0.2">
      <c r="A498" s="7" t="s">
        <v>149</v>
      </c>
      <c r="B498" s="10" t="s">
        <v>590</v>
      </c>
      <c r="C498" s="7" t="s">
        <v>673</v>
      </c>
      <c r="D498" s="7" t="s">
        <v>263</v>
      </c>
      <c r="E498" s="7" t="s">
        <v>23</v>
      </c>
      <c r="F498" s="7" t="s">
        <v>264</v>
      </c>
      <c r="G498" s="7" t="s">
        <v>731</v>
      </c>
      <c r="H498" s="7" t="s">
        <v>1033</v>
      </c>
      <c r="I498" s="7" t="s">
        <v>1034</v>
      </c>
      <c r="J498" s="7" t="s">
        <v>1375</v>
      </c>
      <c r="K498" s="7" t="s">
        <v>1371</v>
      </c>
      <c r="L498" s="7" t="s">
        <v>265</v>
      </c>
      <c r="M498" s="38"/>
      <c r="N498" s="38">
        <v>346</v>
      </c>
      <c r="O498" s="38"/>
      <c r="P498" s="38"/>
      <c r="Q498" t="str">
        <f t="shared" si="9"/>
        <v>var EspagnolC0101031S=L.marker([48.3243182,4.095716],{icon:icon_college,bounceOnAdd: true, bounceOnAddOptions: {duration: 500, height: 100},bounceOnAddCallback: function() {console.log('done')}}).bindPopup('&lt;p align=center&gt; &lt;font size=2&gt; &lt;b&gt;Espagnol&lt;/font&gt;  &lt;br&gt;&lt;br&gt;CLG EUREKA (public)&lt;/b&gt; &lt;br&gt;&lt;i&gt;PONT-SAINTE-MARIE&lt;/i&gt; &lt;br&gt; &lt;table border align = center bgcolor = #D8D9CA width=100&gt; &lt;tr align=center &gt; &lt;th&gt; LV1 &lt;th&gt;&lt;tr align=center &gt; &lt;th&gt;LV2 &lt;th&gt;346&lt;tr align=center &gt; &lt;th&gt;LV3 &lt;th&gt;&lt;tr align=center &gt; &lt;th&gt; Lvapp &lt;th&gt;');EspagnolC0101031S.addTo (EspagnolC);</v>
      </c>
    </row>
    <row r="499" spans="1:17" x14ac:dyDescent="0.2">
      <c r="A499" s="7" t="s">
        <v>356</v>
      </c>
      <c r="B499" s="10" t="s">
        <v>372</v>
      </c>
      <c r="C499" s="7" t="s">
        <v>673</v>
      </c>
      <c r="D499" s="7" t="s">
        <v>357</v>
      </c>
      <c r="E499" s="7" t="s">
        <v>23</v>
      </c>
      <c r="F499" s="7" t="s">
        <v>358</v>
      </c>
      <c r="G499" s="7" t="s">
        <v>732</v>
      </c>
      <c r="H499" s="7" t="s">
        <v>1337</v>
      </c>
      <c r="I499" s="7" t="s">
        <v>1338</v>
      </c>
      <c r="J499" s="7" t="s">
        <v>1375</v>
      </c>
      <c r="K499" s="7" t="s">
        <v>1371</v>
      </c>
      <c r="L499" s="7" t="s">
        <v>359</v>
      </c>
      <c r="M499" s="38"/>
      <c r="N499" s="38">
        <v>202</v>
      </c>
      <c r="O499" s="38"/>
      <c r="P499" s="38"/>
      <c r="Q499" t="str">
        <f t="shared" si="9"/>
        <v>var EspagnolC0510001Z=L.marker([48.5869329,3.8118747],{icon:icon_college,bounceOnAdd: true, bounceOnAddOptions: {duration: 500, height: 100},bounceOnAddCallback: function() {console.log('done')}}).bindPopup('&lt;p align=center&gt; &lt;font size=2&gt; &lt;b&gt;Espagnol&lt;/font&gt;  &lt;br&gt;&lt;br&gt;CLG DU MAZELOT (public)&lt;/b&gt; &lt;br&gt;&lt;i&gt;ANGLURE&lt;/i&gt; &lt;br&gt; &lt;table border align = center bgcolor = #D8D9CA width=100&gt; &lt;tr align=center &gt; &lt;th&gt; LV1 &lt;th&gt;&lt;tr align=center &gt; &lt;th&gt;LV2 &lt;th&gt;202&lt;tr align=center &gt; &lt;th&gt;LV3 &lt;th&gt;&lt;tr align=center &gt; &lt;th&gt; Lvapp &lt;th&gt;');EspagnolC0510001Z.addTo (EspagnolC);</v>
      </c>
    </row>
    <row r="500" spans="1:17" x14ac:dyDescent="0.2">
      <c r="A500" s="7" t="s">
        <v>356</v>
      </c>
      <c r="B500" s="10" t="s">
        <v>372</v>
      </c>
      <c r="C500" s="7" t="s">
        <v>673</v>
      </c>
      <c r="D500" s="7" t="s">
        <v>360</v>
      </c>
      <c r="E500" s="7" t="s">
        <v>23</v>
      </c>
      <c r="F500" s="7" t="s">
        <v>361</v>
      </c>
      <c r="G500" s="7" t="s">
        <v>733</v>
      </c>
      <c r="H500" s="7" t="s">
        <v>1035</v>
      </c>
      <c r="I500" s="7" t="s">
        <v>1036</v>
      </c>
      <c r="J500" s="7" t="s">
        <v>1375</v>
      </c>
      <c r="K500" s="7" t="s">
        <v>1371</v>
      </c>
      <c r="L500" s="7" t="s">
        <v>362</v>
      </c>
      <c r="M500" s="38"/>
      <c r="N500" s="38">
        <v>239</v>
      </c>
      <c r="O500" s="38"/>
      <c r="P500" s="38"/>
      <c r="Q500" t="str">
        <f t="shared" si="9"/>
        <v>var EspagnolC0510002A=L.marker([48.974543,4.0297331],{icon:icon_college,bounceOnAdd: true, bounceOnAddOptions: {duration: 500, height: 100},bounceOnAddCallback: function() {console.log('done')}}).bindPopup('&lt;p align=center&gt; &lt;font size=2&gt; &lt;b&gt;Espagnol&lt;/font&gt;  &lt;br&gt;&lt;br&gt;CLG SAINT-EXUPERY (public)&lt;/b&gt; &lt;br&gt;&lt;i&gt;AVIZE&lt;/i&gt; &lt;br&gt; &lt;table border align = center bgcolor = #D8D9CA width=100&gt; &lt;tr align=center &gt; &lt;th&gt; LV1 &lt;th&gt;&lt;tr align=center &gt; &lt;th&gt;LV2 &lt;th&gt;239&lt;tr align=center &gt; &lt;th&gt;LV3 &lt;th&gt;&lt;tr align=center &gt; &lt;th&gt; Lvapp &lt;th&gt;');EspagnolC0510002A.addTo (EspagnolC);</v>
      </c>
    </row>
    <row r="501" spans="1:17" x14ac:dyDescent="0.2">
      <c r="A501" s="7" t="s">
        <v>356</v>
      </c>
      <c r="B501" s="10" t="s">
        <v>592</v>
      </c>
      <c r="C501" s="7" t="s">
        <v>673</v>
      </c>
      <c r="D501" s="7" t="s">
        <v>370</v>
      </c>
      <c r="E501" s="7" t="s">
        <v>23</v>
      </c>
      <c r="F501" s="7" t="s">
        <v>371</v>
      </c>
      <c r="G501" s="7" t="s">
        <v>735</v>
      </c>
      <c r="H501" s="7" t="s">
        <v>1039</v>
      </c>
      <c r="I501" s="7" t="s">
        <v>1040</v>
      </c>
      <c r="J501" s="7" t="s">
        <v>1375</v>
      </c>
      <c r="K501" s="7" t="s">
        <v>1371</v>
      </c>
      <c r="L501" s="7" t="s">
        <v>365</v>
      </c>
      <c r="M501" s="38"/>
      <c r="N501" s="38">
        <v>305</v>
      </c>
      <c r="O501" s="38"/>
      <c r="P501" s="38"/>
      <c r="Q501" t="str">
        <f t="shared" si="9"/>
        <v>var EspagnolC0510011K=L.marker([48.950098,4.3683558],{icon:icon_college,bounceOnAdd: true, bounceOnAddOptions: {duration: 500, height: 100},bounceOnAddCallback: function() {console.log('done')}}).bindPopup('&lt;p align=center&gt; &lt;font size=2&gt; &lt;b&gt;Espagnol&lt;/font&gt;  &lt;br&gt;&lt;br&gt;CLG PERROT D ABLANCOURT (public)&lt;/b&gt; &lt;br&gt;&lt;i&gt;CHALONS-EN-CHAMPAGNE&lt;/i&gt; &lt;br&gt; &lt;table border align = center bgcolor = #D8D9CA width=100&gt; &lt;tr align=center &gt; &lt;th&gt; LV1 &lt;th&gt;&lt;tr align=center &gt; &lt;th&gt;LV2 &lt;th&gt;305&lt;tr align=center &gt; &lt;th&gt;LV3 &lt;th&gt;&lt;tr align=center &gt; &lt;th&gt; Lvapp &lt;th&gt;');EspagnolC0510011K.addTo (EspagnolC);</v>
      </c>
    </row>
    <row r="502" spans="1:17" x14ac:dyDescent="0.2">
      <c r="A502" s="7" t="s">
        <v>356</v>
      </c>
      <c r="B502" s="10" t="s">
        <v>372</v>
      </c>
      <c r="C502" s="7" t="s">
        <v>673</v>
      </c>
      <c r="D502" s="7" t="s">
        <v>373</v>
      </c>
      <c r="E502" s="7" t="s">
        <v>23</v>
      </c>
      <c r="F502" s="7" t="s">
        <v>374</v>
      </c>
      <c r="G502" s="7" t="s">
        <v>736</v>
      </c>
      <c r="H502" s="7" t="s">
        <v>1041</v>
      </c>
      <c r="I502" s="7" t="s">
        <v>1042</v>
      </c>
      <c r="J502" s="7" t="s">
        <v>1375</v>
      </c>
      <c r="K502" s="7" t="s">
        <v>1371</v>
      </c>
      <c r="L502" s="7" t="s">
        <v>372</v>
      </c>
      <c r="M502" s="38"/>
      <c r="N502" s="38">
        <v>299</v>
      </c>
      <c r="O502" s="38"/>
      <c r="P502" s="38"/>
      <c r="Q502" t="str">
        <f t="shared" si="9"/>
        <v>var EspagnolC0510016R=L.marker([49.0405607,3.9545786],{icon:icon_college,bounceOnAdd: true, bounceOnAddOptions: {duration: 500, height: 100},bounceOnAddCallback: function() {console.log('done')}}).bindPopup('&lt;p align=center&gt; &lt;font size=2&gt; &lt;b&gt;Espagnol&lt;/font&gt;  &lt;br&gt;&lt;br&gt;CLG JEAN MONNET (public)&lt;/b&gt; &lt;br&gt;&lt;i&gt;EPERNAY&lt;/i&gt; &lt;br&gt; &lt;table border align = center bgcolor = #D8D9CA width=100&gt; &lt;tr align=center &gt; &lt;th&gt; LV1 &lt;th&gt;&lt;tr align=center &gt; &lt;th&gt;LV2 &lt;th&gt;299&lt;tr align=center &gt; &lt;th&gt;LV3 &lt;th&gt;&lt;tr align=center &gt; &lt;th&gt; Lvapp &lt;th&gt;');EspagnolC0510016R.addTo (EspagnolC);</v>
      </c>
    </row>
    <row r="503" spans="1:17" x14ac:dyDescent="0.2">
      <c r="A503" s="7" t="s">
        <v>356</v>
      </c>
      <c r="B503" s="10" t="s">
        <v>372</v>
      </c>
      <c r="C503" s="7" t="s">
        <v>673</v>
      </c>
      <c r="D503" s="7" t="s">
        <v>378</v>
      </c>
      <c r="E503" s="7" t="s">
        <v>23</v>
      </c>
      <c r="F503" s="7" t="s">
        <v>379</v>
      </c>
      <c r="G503" s="7" t="s">
        <v>738</v>
      </c>
      <c r="H503" s="7" t="s">
        <v>1045</v>
      </c>
      <c r="I503" s="7" t="s">
        <v>1046</v>
      </c>
      <c r="J503" s="7" t="s">
        <v>1375</v>
      </c>
      <c r="K503" s="7" t="s">
        <v>1371</v>
      </c>
      <c r="L503" s="7" t="s">
        <v>380</v>
      </c>
      <c r="M503" s="38"/>
      <c r="N503" s="38">
        <v>154</v>
      </c>
      <c r="O503" s="38"/>
      <c r="P503" s="38"/>
      <c r="Q503" t="str">
        <f t="shared" si="9"/>
        <v>var EspagnolC0510026B=L.marker([48.8768877,3.550012],{icon:icon_college,bounceOnAdd: true, bounceOnAddOptions: {duration: 500, height: 100},bounceOnAddCallback: function() {console.log('done')}}).bindPopup('&lt;p align=center&gt; &lt;font size=2&gt; &lt;b&gt;Espagnol&lt;/font&gt;  &lt;br&gt;&lt;br&gt;CLG DE LA BRIE CHAMPENOISE (public)&lt;/b&gt; &lt;br&gt;&lt;i&gt;MONTMIRAIL&lt;/i&gt; &lt;br&gt; &lt;table border align = center bgcolor = #D8D9CA width=100&gt; &lt;tr align=center &gt; &lt;th&gt; LV1 &lt;th&gt;&lt;tr align=center &gt; &lt;th&gt;LV2 &lt;th&gt;154&lt;tr align=center &gt; &lt;th&gt;LV3 &lt;th&gt;&lt;tr align=center &gt; &lt;th&gt; Lvapp &lt;th&gt;');EspagnolC0510026B.addTo (EspagnolC);</v>
      </c>
    </row>
    <row r="504" spans="1:17" x14ac:dyDescent="0.2">
      <c r="A504" s="7" t="s">
        <v>356</v>
      </c>
      <c r="B504" s="10" t="s">
        <v>372</v>
      </c>
      <c r="C504" s="7" t="s">
        <v>673</v>
      </c>
      <c r="D504" s="7" t="s">
        <v>383</v>
      </c>
      <c r="E504" s="7" t="s">
        <v>23</v>
      </c>
      <c r="F504" s="7" t="s">
        <v>384</v>
      </c>
      <c r="G504" s="7" t="s">
        <v>739</v>
      </c>
      <c r="H504" s="7" t="s">
        <v>1049</v>
      </c>
      <c r="I504" s="7" t="s">
        <v>1050</v>
      </c>
      <c r="J504" s="7" t="s">
        <v>1375</v>
      </c>
      <c r="K504" s="7" t="s">
        <v>1371</v>
      </c>
      <c r="L504" s="7" t="s">
        <v>385</v>
      </c>
      <c r="M504" s="38"/>
      <c r="N504" s="38">
        <v>155</v>
      </c>
      <c r="O504" s="38"/>
      <c r="P504" s="38"/>
      <c r="Q504" t="str">
        <f t="shared" si="9"/>
        <v>var EspagnolC0510028D=L.marker([49.0815433,3.7382677],{icon:icon_college,bounceOnAdd: true, bounceOnAddOptions: {duration: 500, height: 100},bounceOnAddCallback: function() {console.log('done')}}).bindPopup('&lt;p align=center&gt; &lt;font size=2&gt; &lt;b&gt;Espagnol&lt;/font&gt;  &lt;br&gt;&lt;br&gt;CLG PROFESSEUR NICAISE (public)&lt;/b&gt; &lt;br&gt;&lt;i&gt;MAREUIL-LE-PORT&lt;/i&gt; &lt;br&gt; &lt;table border align = center bgcolor = #D8D9CA width=100&gt; &lt;tr align=center &gt; &lt;th&gt; LV1 &lt;th&gt;&lt;tr align=center &gt; &lt;th&gt;LV2 &lt;th&gt;155&lt;tr align=center &gt; &lt;th&gt;LV3 &lt;th&gt;&lt;tr align=center &gt; &lt;th&gt; Lvapp &lt;th&gt;');EspagnolC0510028D.addTo (EspagnolC);</v>
      </c>
    </row>
    <row r="505" spans="1:17" x14ac:dyDescent="0.2">
      <c r="A505" s="7" t="s">
        <v>356</v>
      </c>
      <c r="B505" s="10" t="s">
        <v>592</v>
      </c>
      <c r="C505" s="7" t="s">
        <v>673</v>
      </c>
      <c r="D505" s="7" t="s">
        <v>386</v>
      </c>
      <c r="E505" s="7" t="s">
        <v>23</v>
      </c>
      <c r="F505" s="7" t="s">
        <v>387</v>
      </c>
      <c r="G505" s="7" t="s">
        <v>740</v>
      </c>
      <c r="H505" s="7" t="s">
        <v>1051</v>
      </c>
      <c r="I505" s="7" t="s">
        <v>1052</v>
      </c>
      <c r="J505" s="7" t="s">
        <v>1375</v>
      </c>
      <c r="K505" s="7" t="s">
        <v>1371</v>
      </c>
      <c r="L505" s="7" t="s">
        <v>388</v>
      </c>
      <c r="M505" s="38"/>
      <c r="N505" s="38">
        <v>327</v>
      </c>
      <c r="O505" s="38"/>
      <c r="P505" s="38"/>
      <c r="Q505" t="str">
        <f t="shared" si="9"/>
        <v>var EspagnolC0510029E=L.marker([49.1374524,4.3622676],{icon:icon_college,bounceOnAdd: true, bounceOnAddOptions: {duration: 500, height: 100},bounceOnAddCallback: function() {console.log('done')}}).bindPopup('&lt;p align=center&gt; &lt;font size=2&gt; &lt;b&gt;Espagnol&lt;/font&gt;  &lt;br&gt;&lt;br&gt;CLG HENRI GUILLAUMET (public)&lt;/b&gt; &lt;br&gt;&lt;i&gt;MOURMELON-LE-GRAND&lt;/i&gt; &lt;br&gt; &lt;table border align = center bgcolor = #D8D9CA width=100&gt; &lt;tr align=center &gt; &lt;th&gt; LV1 &lt;th&gt;&lt;tr align=center &gt; &lt;th&gt;LV2 &lt;th&gt;327&lt;tr align=center &gt; &lt;th&gt;LV3 &lt;th&gt;&lt;tr align=center &gt; &lt;th&gt; Lvapp &lt;th&gt;');EspagnolC0510029E.addTo (EspagnolC);</v>
      </c>
    </row>
    <row r="506" spans="1:17" x14ac:dyDescent="0.2">
      <c r="A506" s="7" t="s">
        <v>356</v>
      </c>
      <c r="B506" s="10" t="s">
        <v>394</v>
      </c>
      <c r="C506" s="7" t="s">
        <v>673</v>
      </c>
      <c r="D506" s="7" t="s">
        <v>389</v>
      </c>
      <c r="E506" s="7" t="s">
        <v>23</v>
      </c>
      <c r="F506" s="7" t="s">
        <v>390</v>
      </c>
      <c r="G506" s="7" t="s">
        <v>741</v>
      </c>
      <c r="H506" s="7" t="s">
        <v>1053</v>
      </c>
      <c r="I506" s="7" t="s">
        <v>1054</v>
      </c>
      <c r="J506" s="7" t="s">
        <v>1375</v>
      </c>
      <c r="K506" s="7" t="s">
        <v>1371</v>
      </c>
      <c r="L506" s="7" t="s">
        <v>391</v>
      </c>
      <c r="M506" s="38"/>
      <c r="N506" s="38">
        <v>235</v>
      </c>
      <c r="O506" s="38"/>
      <c r="P506" s="38"/>
      <c r="Q506" t="str">
        <f t="shared" si="9"/>
        <v>var EspagnolC0510030F=L.marker([49.2965945,4.3149188],{icon:icon_college,bounceOnAdd: true, bounceOnAddOptions: {duration: 500, height: 100},bounceOnAddCallback: function() {console.log('done')}}).bindPopup('&lt;p align=center&gt; &lt;font size=2&gt; &lt;b&gt;Espagnol&lt;/font&gt;  &lt;br&gt;&lt;br&gt;CLG PIERRE SOUVERVILLE (public)&lt;/b&gt; &lt;br&gt;&lt;i&gt;PONTFAVERGER-MORONVILLIERS&lt;/i&gt; &lt;br&gt; &lt;table border align = center bgcolor = #D8D9CA width=100&gt; &lt;tr align=center &gt; &lt;th&gt; LV1 &lt;th&gt;&lt;tr align=center &gt; &lt;th&gt;LV2 &lt;th&gt;235&lt;tr align=center &gt; &lt;th&gt;LV3 &lt;th&gt;&lt;tr align=center &gt; &lt;th&gt; Lvapp &lt;th&gt;');EspagnolC0510030F.addTo (EspagnolC);</v>
      </c>
    </row>
    <row r="507" spans="1:17" x14ac:dyDescent="0.2">
      <c r="A507" s="7" t="s">
        <v>356</v>
      </c>
      <c r="B507" s="10" t="s">
        <v>394</v>
      </c>
      <c r="C507" s="7" t="s">
        <v>673</v>
      </c>
      <c r="D507" s="7" t="s">
        <v>406</v>
      </c>
      <c r="E507" s="7" t="s">
        <v>23</v>
      </c>
      <c r="F507" s="7" t="s">
        <v>407</v>
      </c>
      <c r="G507" s="7" t="s">
        <v>742</v>
      </c>
      <c r="H507" s="7" t="s">
        <v>1055</v>
      </c>
      <c r="I507" s="7" t="s">
        <v>1056</v>
      </c>
      <c r="J507" s="7" t="s">
        <v>1375</v>
      </c>
      <c r="K507" s="7" t="s">
        <v>1371</v>
      </c>
      <c r="L507" s="7" t="s">
        <v>394</v>
      </c>
      <c r="M507" s="38"/>
      <c r="N507" s="38">
        <v>220</v>
      </c>
      <c r="O507" s="38"/>
      <c r="P507" s="38"/>
      <c r="Q507" t="str">
        <f t="shared" si="9"/>
        <v>var EspagnolC0510044W=L.marker([49.2829761,4.0218456],{icon:icon_college,bounceOnAdd: true, bounceOnAddOptions: {duration: 500, height: 100},bounceOnAddCallback: function() {console.log('done')}}).bindPopup('&lt;p align=center&gt; &lt;font size=2&gt; &lt;b&gt;Espagnol&lt;/font&gt;  &lt;br&gt;&lt;br&gt;CLG COLBERT (public)&lt;/b&gt; &lt;br&gt;&lt;i&gt;REIMS&lt;/i&gt; &lt;br&gt; &lt;table border align = center bgcolor = #D8D9CA width=100&gt; &lt;tr align=center &gt; &lt;th&gt; LV1 &lt;th&gt;&lt;tr align=center &gt; &lt;th&gt;LV2 &lt;th&gt;220&lt;tr align=center &gt; &lt;th&gt;LV3 &lt;th&gt;&lt;tr align=center &gt; &lt;th&gt; Lvapp &lt;th&gt;');EspagnolC0510044W.addTo (EspagnolC);</v>
      </c>
    </row>
    <row r="508" spans="1:17" x14ac:dyDescent="0.2">
      <c r="A508" s="7" t="s">
        <v>356</v>
      </c>
      <c r="B508" s="10" t="s">
        <v>394</v>
      </c>
      <c r="C508" s="7" t="s">
        <v>673</v>
      </c>
      <c r="D508" s="7" t="s">
        <v>408</v>
      </c>
      <c r="E508" s="7" t="s">
        <v>23</v>
      </c>
      <c r="F508" s="7" t="s">
        <v>409</v>
      </c>
      <c r="G508" s="7" t="s">
        <v>743</v>
      </c>
      <c r="H508" s="7" t="s">
        <v>1339</v>
      </c>
      <c r="I508" s="7" t="s">
        <v>1340</v>
      </c>
      <c r="J508" s="7" t="s">
        <v>1375</v>
      </c>
      <c r="K508" s="7" t="s">
        <v>1371</v>
      </c>
      <c r="L508" s="7" t="s">
        <v>410</v>
      </c>
      <c r="M508" s="38"/>
      <c r="N508" s="38">
        <v>215</v>
      </c>
      <c r="O508" s="38"/>
      <c r="P508" s="38"/>
      <c r="Q508" t="str">
        <f t="shared" si="9"/>
        <v>var EspagnolC0510048A=L.marker([49.1611199,4.0480114],{icon:icon_college,bounceOnAdd: true, bounceOnAddOptions: {duration: 500, height: 100},bounceOnAddCallback: function() {console.log('done')}}).bindPopup('&lt;p align=center&gt; &lt;font size=2&gt; &lt;b&gt;Espagnol&lt;/font&gt;  &lt;br&gt;&lt;br&gt;CLG LA SOURCE (public)&lt;/b&gt; &lt;br&gt;&lt;i&gt;RILLY-LA-MONTAGNE&lt;/i&gt; &lt;br&gt; &lt;table border align = center bgcolor = #D8D9CA width=100&gt; &lt;tr align=center &gt; &lt;th&gt; LV1 &lt;th&gt;&lt;tr align=center &gt; &lt;th&gt;LV2 &lt;th&gt;215&lt;tr align=center &gt; &lt;th&gt;LV3 &lt;th&gt;&lt;tr align=center &gt; &lt;th&gt; Lvapp &lt;th&gt;');EspagnolC0510048A.addTo (EspagnolC);</v>
      </c>
    </row>
    <row r="509" spans="1:17" x14ac:dyDescent="0.2">
      <c r="A509" s="7" t="s">
        <v>356</v>
      </c>
      <c r="B509" s="10" t="s">
        <v>394</v>
      </c>
      <c r="C509" s="7" t="s">
        <v>673</v>
      </c>
      <c r="D509" s="7" t="s">
        <v>412</v>
      </c>
      <c r="E509" s="7" t="s">
        <v>23</v>
      </c>
      <c r="F509" s="7" t="s">
        <v>413</v>
      </c>
      <c r="G509" s="7" t="s">
        <v>1380</v>
      </c>
      <c r="H509" s="7" t="s">
        <v>1057</v>
      </c>
      <c r="I509" s="7" t="s">
        <v>1058</v>
      </c>
      <c r="J509" s="7" t="s">
        <v>1375</v>
      </c>
      <c r="K509" s="7" t="s">
        <v>1371</v>
      </c>
      <c r="L509" s="7" t="s">
        <v>414</v>
      </c>
      <c r="M509" s="38"/>
      <c r="N509" s="38">
        <v>264</v>
      </c>
      <c r="O509" s="38"/>
      <c r="P509" s="38"/>
      <c r="Q509" t="str">
        <f t="shared" si="9"/>
        <v>var EspagnolC0510051D=L.marker([49.3055642,3.9628335],{icon:icon_college,bounceOnAdd: true, bounceOnAddOptions: {duration: 500, height: 100},bounceOnAddCallback: function() {console.log('done')}}).bindPopup('&lt;p align=center&gt; &lt;font size=2&gt; &lt;b&gt;Espagnol&lt;/font&gt;  &lt;br&gt;&lt;br&gt;CLG DU MONT D\'HOR (public)&lt;/b&gt; &lt;br&gt;&lt;i&gt;SAINT-THIERRY&lt;/i&gt; &lt;br&gt; &lt;table border align = center bgcolor = #D8D9CA width=100&gt; &lt;tr align=center &gt; &lt;th&gt; LV1 &lt;th&gt;&lt;tr align=center &gt; &lt;th&gt;LV2 &lt;th&gt;264&lt;tr align=center &gt; &lt;th&gt;LV3 &lt;th&gt;&lt;tr align=center &gt; &lt;th&gt; Lvapp &lt;th&gt;');EspagnolC0510051D.addTo (EspagnolC);</v>
      </c>
    </row>
    <row r="510" spans="1:17" x14ac:dyDescent="0.2">
      <c r="A510" s="7" t="s">
        <v>356</v>
      </c>
      <c r="B510" s="10" t="s">
        <v>592</v>
      </c>
      <c r="C510" s="7" t="s">
        <v>673</v>
      </c>
      <c r="D510" s="7" t="s">
        <v>415</v>
      </c>
      <c r="E510" s="7" t="s">
        <v>23</v>
      </c>
      <c r="F510" s="7" t="s">
        <v>416</v>
      </c>
      <c r="G510" s="7" t="s">
        <v>744</v>
      </c>
      <c r="H510" s="7" t="s">
        <v>1059</v>
      </c>
      <c r="I510" s="7" t="s">
        <v>1060</v>
      </c>
      <c r="J510" s="7" t="s">
        <v>1375</v>
      </c>
      <c r="K510" s="7" t="s">
        <v>1371</v>
      </c>
      <c r="L510" s="7" t="s">
        <v>417</v>
      </c>
      <c r="M510" s="38"/>
      <c r="N510" s="38">
        <v>204</v>
      </c>
      <c r="O510" s="38"/>
      <c r="P510" s="38"/>
      <c r="Q510" t="str">
        <f t="shared" si="9"/>
        <v>var EspagnolC0510052E=L.marker([48.7849659,4.9082039],{icon:icon_college,bounceOnAdd: true, bounceOnAddOptions: {duration: 500, height: 100},bounceOnAddCallback: function() {console.log('done')}}).bindPopup('&lt;p align=center&gt; &lt;font size=2&gt; &lt;b&gt;Espagnol&lt;/font&gt;  &lt;br&gt;&lt;br&gt;CLG LOUIS PASTEUR (public)&lt;/b&gt; &lt;br&gt;&lt;i&gt;SERMAIZE-LES-BAINS&lt;/i&gt; &lt;br&gt; &lt;table border align = center bgcolor = #D8D9CA width=100&gt; &lt;tr align=center &gt; &lt;th&gt; LV1 &lt;th&gt;&lt;tr align=center &gt; &lt;th&gt;LV2 &lt;th&gt;204&lt;tr align=center &gt; &lt;th&gt;LV3 &lt;th&gt;&lt;tr align=center &gt; &lt;th&gt; Lvapp &lt;th&gt;');EspagnolC0510052E.addTo (EspagnolC);</v>
      </c>
    </row>
    <row r="511" spans="1:17" x14ac:dyDescent="0.2">
      <c r="A511" s="7" t="s">
        <v>356</v>
      </c>
      <c r="B511" s="10" t="s">
        <v>372</v>
      </c>
      <c r="C511" s="7" t="s">
        <v>673</v>
      </c>
      <c r="D511" s="7" t="s">
        <v>421</v>
      </c>
      <c r="E511" s="7" t="s">
        <v>23</v>
      </c>
      <c r="F511" s="7" t="s">
        <v>419</v>
      </c>
      <c r="G511" s="7" t="s">
        <v>745</v>
      </c>
      <c r="H511" s="7" t="s">
        <v>1061</v>
      </c>
      <c r="I511" s="7" t="s">
        <v>1062</v>
      </c>
      <c r="J511" s="7" t="s">
        <v>1375</v>
      </c>
      <c r="K511" s="7" t="s">
        <v>1371</v>
      </c>
      <c r="L511" s="7" t="s">
        <v>420</v>
      </c>
      <c r="M511" s="38"/>
      <c r="N511" s="38">
        <v>274</v>
      </c>
      <c r="O511" s="38"/>
      <c r="P511" s="38"/>
      <c r="Q511" t="str">
        <f t="shared" si="9"/>
        <v>var EspagnolC0510054G=L.marker([48.7254841,3.7169249],{icon:icon_college,bounceOnAdd: true, bounceOnAddOptions: {duration: 500, height: 100},bounceOnAddCallback: function() {console.log('done')}}).bindPopup('&lt;p align=center&gt; &lt;font size=2&gt; &lt;b&gt;Espagnol&lt;/font&gt;  &lt;br&gt;&lt;br&gt;CLG LA FONTAINE DU VE (public)&lt;/b&gt; &lt;br&gt;&lt;i&gt;SEZANNE&lt;/i&gt; &lt;br&gt; &lt;table border align = center bgcolor = #D8D9CA width=100&gt; &lt;tr align=center &gt; &lt;th&gt; LV1 &lt;th&gt;&lt;tr align=center &gt; &lt;th&gt;LV2 &lt;th&gt;274&lt;tr align=center &gt; &lt;th&gt;LV3 &lt;th&gt;&lt;tr align=center &gt; &lt;th&gt; Lvapp &lt;th&gt;');EspagnolC0510054G.addTo (EspagnolC);</v>
      </c>
    </row>
    <row r="512" spans="1:17" x14ac:dyDescent="0.2">
      <c r="A512" s="7" t="s">
        <v>356</v>
      </c>
      <c r="B512" s="10" t="s">
        <v>394</v>
      </c>
      <c r="C512" s="7" t="s">
        <v>673</v>
      </c>
      <c r="D512" s="7" t="s">
        <v>427</v>
      </c>
      <c r="E512" s="7" t="s">
        <v>23</v>
      </c>
      <c r="F512" s="7" t="s">
        <v>428</v>
      </c>
      <c r="G512" s="7" t="s">
        <v>747</v>
      </c>
      <c r="H512" s="7" t="s">
        <v>1067</v>
      </c>
      <c r="I512" s="7" t="s">
        <v>1068</v>
      </c>
      <c r="J512" s="7" t="s">
        <v>1375</v>
      </c>
      <c r="K512" s="7" t="s">
        <v>1371</v>
      </c>
      <c r="L512" s="7" t="s">
        <v>429</v>
      </c>
      <c r="M512" s="38"/>
      <c r="N512" s="38">
        <v>231</v>
      </c>
      <c r="O512" s="38"/>
      <c r="P512" s="38"/>
      <c r="Q512" t="str">
        <f t="shared" si="9"/>
        <v>var EspagnolC0510060N=L.marker([49.1465174,4.1665127],{icon:icon_college,bounceOnAdd: true, bounceOnAddOptions: {duration: 500, height: 100},bounceOnAddCallback: function() {console.log('done')}}).bindPopup('&lt;p align=center&gt; &lt;font size=2&gt; &lt;b&gt;Espagnol&lt;/font&gt;  &lt;br&gt;&lt;br&gt;CLG PAUL ELUARD (public)&lt;/b&gt; &lt;br&gt;&lt;i&gt;VERZY&lt;/i&gt; &lt;br&gt; &lt;table border align = center bgcolor = #D8D9CA width=100&gt; &lt;tr align=center &gt; &lt;th&gt; LV1 &lt;th&gt;&lt;tr align=center &gt; &lt;th&gt;LV2 &lt;th&gt;231&lt;tr align=center &gt; &lt;th&gt;LV3 &lt;th&gt;&lt;tr align=center &gt; &lt;th&gt; Lvapp &lt;th&gt;');EspagnolC0510060N.addTo (EspagnolC);</v>
      </c>
    </row>
    <row r="513" spans="1:17" x14ac:dyDescent="0.2">
      <c r="A513" s="7" t="s">
        <v>356</v>
      </c>
      <c r="B513" s="10" t="s">
        <v>592</v>
      </c>
      <c r="C513" s="7" t="s">
        <v>673</v>
      </c>
      <c r="D513" s="7" t="s">
        <v>434</v>
      </c>
      <c r="E513" s="7" t="s">
        <v>23</v>
      </c>
      <c r="F513" s="7" t="s">
        <v>435</v>
      </c>
      <c r="G513" s="7" t="s">
        <v>748</v>
      </c>
      <c r="H513" s="7" t="s">
        <v>1069</v>
      </c>
      <c r="I513" s="7" t="s">
        <v>1070</v>
      </c>
      <c r="J513" s="7" t="s">
        <v>1375</v>
      </c>
      <c r="K513" s="7" t="s">
        <v>1371</v>
      </c>
      <c r="L513" s="7" t="s">
        <v>365</v>
      </c>
      <c r="M513" s="38"/>
      <c r="N513" s="38">
        <v>237</v>
      </c>
      <c r="O513" s="38"/>
      <c r="P513" s="38"/>
      <c r="Q513" t="str">
        <f t="shared" si="9"/>
        <v>var EspagnolC0511083A=L.marker([48.9531389,4.3375046],{icon:icon_college,bounceOnAdd: true, bounceOnAddOptions: {duration: 500, height: 100},bounceOnAddCallback: function() {console.log('done')}}).bindPopup('&lt;p align=center&gt; &lt;font size=2&gt; &lt;b&gt;Espagnol&lt;/font&gt;  &lt;br&gt;&lt;br&gt;CLG NICOLAS APPERT (public)&lt;/b&gt; &lt;br&gt;&lt;i&gt;CHALONS-EN-CHAMPAGNE&lt;/i&gt; &lt;br&gt; &lt;table border align = center bgcolor = #D8D9CA width=100&gt; &lt;tr align=center &gt; &lt;th&gt; LV1 &lt;th&gt;&lt;tr align=center &gt; &lt;th&gt;LV2 &lt;th&gt;237&lt;tr align=center &gt; &lt;th&gt;LV3 &lt;th&gt;&lt;tr align=center &gt; &lt;th&gt; Lvapp &lt;th&gt;');EspagnolC0511083A.addTo (EspagnolC);</v>
      </c>
    </row>
    <row r="514" spans="1:17" x14ac:dyDescent="0.2">
      <c r="A514" s="7" t="s">
        <v>356</v>
      </c>
      <c r="B514" s="10" t="s">
        <v>394</v>
      </c>
      <c r="C514" s="7" t="s">
        <v>673</v>
      </c>
      <c r="D514" s="7" t="s">
        <v>436</v>
      </c>
      <c r="E514" s="7" t="s">
        <v>23</v>
      </c>
      <c r="F514" s="7" t="s">
        <v>437</v>
      </c>
      <c r="G514" s="7" t="s">
        <v>749</v>
      </c>
      <c r="H514" s="7" t="s">
        <v>1071</v>
      </c>
      <c r="I514" s="7" t="s">
        <v>1072</v>
      </c>
      <c r="J514" s="7" t="s">
        <v>1375</v>
      </c>
      <c r="K514" s="7" t="s">
        <v>1371</v>
      </c>
      <c r="L514" s="7" t="s">
        <v>394</v>
      </c>
      <c r="M514" s="38"/>
      <c r="N514" s="38">
        <v>304</v>
      </c>
      <c r="O514" s="38"/>
      <c r="P514" s="38"/>
      <c r="Q514" t="str">
        <f t="shared" si="9"/>
        <v>var EspagnolC0511084B=L.marker([49.2516579,4.0358863],{icon:icon_college,bounceOnAdd: true, bounceOnAddOptions: {duration: 500, height: 100},bounceOnAddCallback: function() {console.log('done')}}).bindPopup('&lt;p align=center&gt; &lt;font size=2&gt; &lt;b&gt;Espagnol&lt;/font&gt;  &lt;br&gt;&lt;br&gt;CLG UNIVERSITE (public)&lt;/b&gt; &lt;br&gt;&lt;i&gt;REIMS&lt;/i&gt; &lt;br&gt; &lt;table border align = center bgcolor = #D8D9CA width=100&gt; &lt;tr align=center &gt; &lt;th&gt; LV1 &lt;th&gt;&lt;tr align=center &gt; &lt;th&gt;LV2 &lt;th&gt;304&lt;tr align=center &gt; &lt;th&gt;LV3 &lt;th&gt;&lt;tr align=center &gt; &lt;th&gt; Lvapp &lt;th&gt;');EspagnolC0511084B.addTo (EspagnolC);</v>
      </c>
    </row>
    <row r="515" spans="1:17" x14ac:dyDescent="0.2">
      <c r="A515" s="7" t="s">
        <v>356</v>
      </c>
      <c r="B515" s="10" t="s">
        <v>394</v>
      </c>
      <c r="C515" s="7" t="s">
        <v>673</v>
      </c>
      <c r="D515" s="7" t="s">
        <v>442</v>
      </c>
      <c r="E515" s="7" t="s">
        <v>23</v>
      </c>
      <c r="F515" s="7" t="s">
        <v>443</v>
      </c>
      <c r="G515" s="7" t="s">
        <v>751</v>
      </c>
      <c r="H515" s="7" t="s">
        <v>1341</v>
      </c>
      <c r="I515" s="7" t="s">
        <v>1342</v>
      </c>
      <c r="J515" s="7" t="s">
        <v>1375</v>
      </c>
      <c r="K515" s="7" t="s">
        <v>1371</v>
      </c>
      <c r="L515" s="7" t="s">
        <v>394</v>
      </c>
      <c r="M515" s="38"/>
      <c r="N515" s="38">
        <v>306</v>
      </c>
      <c r="O515" s="38"/>
      <c r="P515" s="38"/>
      <c r="Q515" t="str">
        <f t="shared" si="9"/>
        <v>var EspagnolC0511108C=L.marker([49.2270166,4.0425215],{icon:icon_college,bounceOnAdd: true, bounceOnAddOptions: {duration: 500, height: 100},bounceOnAddCallback: function() {console.log('done')}}).bindPopup('&lt;p align=center&gt; &lt;font size=2&gt; &lt;b&gt;Espagnol&lt;/font&gt;  &lt;br&gt;&lt;br&gt;CLG PAUL FORT (public)&lt;/b&gt; &lt;br&gt;&lt;i&gt;REIMS&lt;/i&gt; &lt;br&gt; &lt;table border align = center bgcolor = #D8D9CA width=100&gt; &lt;tr align=center &gt; &lt;th&gt; LV1 &lt;th&gt;&lt;tr align=center &gt; &lt;th&gt;LV2 &lt;th&gt;306&lt;tr align=center &gt; &lt;th&gt;LV3 &lt;th&gt;&lt;tr align=center &gt; &lt;th&gt; Lvapp &lt;th&gt;');EspagnolC0511108C.addTo (EspagnolC);</v>
      </c>
    </row>
    <row r="516" spans="1:17" x14ac:dyDescent="0.2">
      <c r="A516" s="7" t="s">
        <v>356</v>
      </c>
      <c r="B516" s="10" t="s">
        <v>394</v>
      </c>
      <c r="C516" s="7" t="s">
        <v>673</v>
      </c>
      <c r="D516" s="7" t="s">
        <v>477</v>
      </c>
      <c r="E516" s="7" t="s">
        <v>23</v>
      </c>
      <c r="F516" s="7" t="s">
        <v>478</v>
      </c>
      <c r="G516" s="7" t="s">
        <v>752</v>
      </c>
      <c r="H516" s="7" t="s">
        <v>1075</v>
      </c>
      <c r="I516" s="7" t="s">
        <v>1076</v>
      </c>
      <c r="J516" s="7" t="s">
        <v>1375</v>
      </c>
      <c r="K516" s="7" t="s">
        <v>1371</v>
      </c>
      <c r="L516" s="7" t="s">
        <v>394</v>
      </c>
      <c r="M516" s="38"/>
      <c r="N516" s="38">
        <v>265</v>
      </c>
      <c r="O516" s="38"/>
      <c r="P516" s="38"/>
      <c r="Q516" t="str">
        <f t="shared" si="9"/>
        <v>var EspagnolC0511179E=L.marker([49.2434288,4.0359823],{icon:icon_college,bounceOnAdd: true, bounceOnAddOptions: {duration: 500, height: 100},bounceOnAddCallback: function() {console.log('done')}}).bindPopup('&lt;p align=center&gt; &lt;font size=2&gt; &lt;b&gt;Espagnol&lt;/font&gt;  &lt;br&gt;&lt;br&gt;CLG SAINT-REMI (public)&lt;/b&gt; &lt;br&gt;&lt;i&gt;REIMS&lt;/i&gt; &lt;br&gt; &lt;table border align = center bgcolor = #D8D9CA width=100&gt; &lt;tr align=center &gt; &lt;th&gt; LV1 &lt;th&gt;&lt;tr align=center &gt; &lt;th&gt;LV2 &lt;th&gt;265&lt;tr align=center &gt; &lt;th&gt;LV3 &lt;th&gt;&lt;tr align=center &gt; &lt;th&gt; Lvapp &lt;th&gt;');EspagnolC0511179E.addTo (EspagnolC);</v>
      </c>
    </row>
    <row r="517" spans="1:17" x14ac:dyDescent="0.2">
      <c r="A517" s="7" t="s">
        <v>356</v>
      </c>
      <c r="B517" s="10" t="s">
        <v>394</v>
      </c>
      <c r="C517" s="7" t="s">
        <v>673</v>
      </c>
      <c r="D517" s="7" t="s">
        <v>480</v>
      </c>
      <c r="E517" s="7" t="s">
        <v>23</v>
      </c>
      <c r="F517" s="7" t="s">
        <v>481</v>
      </c>
      <c r="G517" s="7" t="s">
        <v>753</v>
      </c>
      <c r="H517" s="7" t="s">
        <v>1077</v>
      </c>
      <c r="I517" s="7" t="s">
        <v>1078</v>
      </c>
      <c r="J517" s="7" t="s">
        <v>1375</v>
      </c>
      <c r="K517" s="7" t="s">
        <v>1371</v>
      </c>
      <c r="L517" s="7" t="s">
        <v>482</v>
      </c>
      <c r="M517" s="38"/>
      <c r="N517" s="38">
        <v>297</v>
      </c>
      <c r="O517" s="38"/>
      <c r="P517" s="38"/>
      <c r="Q517" t="str">
        <f t="shared" si="9"/>
        <v>var EspagnolC0511187N=L.marker([49.2485825,3.9889405],{icon:icon_college,bounceOnAdd: true, bounceOnAddOptions: {duration: 500, height: 100},bounceOnAddCallback: function() {console.log('done')}}).bindPopup('&lt;p align=center&gt; &lt;font size=2&gt; &lt;b&gt;Espagnol&lt;/font&gt;  &lt;br&gt;&lt;br&gt;CLG PAULETTE BILLA (public)&lt;/b&gt; &lt;br&gt;&lt;i&gt;TINQUEUX&lt;/i&gt; &lt;br&gt; &lt;table border align = center bgcolor = #D8D9CA width=100&gt; &lt;tr align=center &gt; &lt;th&gt; LV1 &lt;th&gt;&lt;tr align=center &gt; &lt;th&gt;LV2 &lt;th&gt;297&lt;tr align=center &gt; &lt;th&gt;LV3 &lt;th&gt;&lt;tr align=center &gt; &lt;th&gt; Lvapp &lt;th&gt;');EspagnolC0511187N.addTo (EspagnolC);</v>
      </c>
    </row>
    <row r="518" spans="1:17" x14ac:dyDescent="0.2">
      <c r="A518" s="7" t="s">
        <v>356</v>
      </c>
      <c r="B518" s="10" t="s">
        <v>394</v>
      </c>
      <c r="C518" s="7" t="s">
        <v>673</v>
      </c>
      <c r="D518" s="7" t="s">
        <v>483</v>
      </c>
      <c r="E518" s="7" t="s">
        <v>23</v>
      </c>
      <c r="F518" s="7" t="s">
        <v>484</v>
      </c>
      <c r="G518" s="7" t="s">
        <v>754</v>
      </c>
      <c r="H518" s="7" t="s">
        <v>1079</v>
      </c>
      <c r="I518" s="7" t="s">
        <v>1080</v>
      </c>
      <c r="J518" s="7" t="s">
        <v>1375</v>
      </c>
      <c r="K518" s="7" t="s">
        <v>1371</v>
      </c>
      <c r="L518" s="7" t="s">
        <v>472</v>
      </c>
      <c r="M518" s="38"/>
      <c r="N518" s="38">
        <v>284</v>
      </c>
      <c r="O518" s="38"/>
      <c r="P518" s="38"/>
      <c r="Q518" t="str">
        <f t="shared" si="9"/>
        <v>var EspagnolC0511188P=L.marker([49.3042634,3.6959709],{icon:icon_college,bounceOnAdd: true, bounceOnAddOptions: {duration: 500, height: 100},bounceOnAddCallback: function() {console.log('done')}}).bindPopup('&lt;p align=center&gt; &lt;font size=2&gt; &lt;b&gt;Espagnol&lt;/font&gt;  &lt;br&gt;&lt;br&gt;CLG THIBAUD DE CHAMPAGNE (public)&lt;/b&gt; &lt;br&gt;&lt;i&gt;FISMES&lt;/i&gt; &lt;br&gt; &lt;table border align = center bgcolor = #D8D9CA width=100&gt; &lt;tr align=center &gt; &lt;th&gt; LV1 &lt;th&gt;&lt;tr align=center &gt; &lt;th&gt;LV2 &lt;th&gt;284&lt;tr align=center &gt; &lt;th&gt;LV3 &lt;th&gt;&lt;tr align=center &gt; &lt;th&gt; Lvapp &lt;th&gt;');EspagnolC0511188P.addTo (EspagnolC);</v>
      </c>
    </row>
    <row r="519" spans="1:17" x14ac:dyDescent="0.2">
      <c r="A519" s="7" t="s">
        <v>356</v>
      </c>
      <c r="B519" s="10" t="s">
        <v>592</v>
      </c>
      <c r="C519" s="7" t="s">
        <v>673</v>
      </c>
      <c r="D519" s="7" t="s">
        <v>487</v>
      </c>
      <c r="E519" s="7" t="s">
        <v>23</v>
      </c>
      <c r="F519" s="7" t="s">
        <v>488</v>
      </c>
      <c r="G519" s="7" t="s">
        <v>756</v>
      </c>
      <c r="H519" s="7" t="s">
        <v>1083</v>
      </c>
      <c r="I519" s="7" t="s">
        <v>1084</v>
      </c>
      <c r="J519" s="7" t="s">
        <v>1375</v>
      </c>
      <c r="K519" s="7" t="s">
        <v>1371</v>
      </c>
      <c r="L519" s="7" t="s">
        <v>411</v>
      </c>
      <c r="M519" s="38"/>
      <c r="N519" s="38">
        <v>312</v>
      </c>
      <c r="O519" s="38"/>
      <c r="P519" s="38"/>
      <c r="Q519" t="str">
        <f t="shared" si="9"/>
        <v>var EspagnolC0511191T=L.marker([49.0924826,4.9114622],{icon:icon_college,bounceOnAdd: true, bounceOnAddOptions: {duration: 500, height: 100},bounceOnAddCallback: function() {console.log('done')}}).bindPopup('&lt;p align=center&gt; &lt;font size=2&gt; &lt;b&gt;Espagnol&lt;/font&gt;  &lt;br&gt;&lt;br&gt;CLG JEAN-BAPTISTE DROUET (public)&lt;/b&gt; &lt;br&gt;&lt;i&gt;SAINTE-MENEHOULD&lt;/i&gt; &lt;br&gt; &lt;table border align = center bgcolor = #D8D9CA width=100&gt; &lt;tr align=center &gt; &lt;th&gt; LV1 &lt;th&gt;&lt;tr align=center &gt; &lt;th&gt;LV2 &lt;th&gt;312&lt;tr align=center &gt; &lt;th&gt;LV3 &lt;th&gt;&lt;tr align=center &gt; &lt;th&gt; Lvapp &lt;th&gt;');EspagnolC0511191T.addTo (EspagnolC);</v>
      </c>
    </row>
    <row r="520" spans="1:17" x14ac:dyDescent="0.2">
      <c r="A520" s="7" t="s">
        <v>356</v>
      </c>
      <c r="B520" s="10" t="s">
        <v>394</v>
      </c>
      <c r="C520" s="7" t="s">
        <v>673</v>
      </c>
      <c r="D520" s="7" t="s">
        <v>489</v>
      </c>
      <c r="E520" s="7" t="s">
        <v>23</v>
      </c>
      <c r="F520" s="7" t="s">
        <v>490</v>
      </c>
      <c r="G520" s="7" t="s">
        <v>757</v>
      </c>
      <c r="H520" s="7" t="s">
        <v>1085</v>
      </c>
      <c r="I520" s="7" t="s">
        <v>1086</v>
      </c>
      <c r="J520" s="7" t="s">
        <v>1375</v>
      </c>
      <c r="K520" s="7" t="s">
        <v>1371</v>
      </c>
      <c r="L520" s="7" t="s">
        <v>394</v>
      </c>
      <c r="M520" s="38"/>
      <c r="N520" s="38">
        <v>221</v>
      </c>
      <c r="O520" s="38"/>
      <c r="P520" s="38"/>
      <c r="Q520" t="str">
        <f t="shared" si="9"/>
        <v>var EspagnolC0511214T=L.marker([49.276538,4.0100084],{icon:icon_college,bounceOnAdd: true, bounceOnAddOptions: {duration: 500, height: 100},bounceOnAddCallback: function() {console.log('done')}}).bindPopup('&lt;p align=center&gt; &lt;font size=2&gt; &lt;b&gt;Espagnol&lt;/font&gt;  &lt;br&gt;&lt;br&gt;CLG TROIS FONTAINES (public)&lt;/b&gt; &lt;br&gt;&lt;i&gt;REIMS&lt;/i&gt; &lt;br&gt; &lt;table border align = center bgcolor = #D8D9CA width=100&gt; &lt;tr align=center &gt; &lt;th&gt; LV1 &lt;th&gt;&lt;tr align=center &gt; &lt;th&gt;LV2 &lt;th&gt;221&lt;tr align=center &gt; &lt;th&gt;LV3 &lt;th&gt;&lt;tr align=center &gt; &lt;th&gt; Lvapp &lt;th&gt;');EspagnolC0511214T.addTo (EspagnolC);</v>
      </c>
    </row>
    <row r="521" spans="1:17" x14ac:dyDescent="0.2">
      <c r="A521" s="7" t="s">
        <v>356</v>
      </c>
      <c r="B521" s="10" t="s">
        <v>592</v>
      </c>
      <c r="C521" s="7" t="s">
        <v>673</v>
      </c>
      <c r="D521" s="7" t="s">
        <v>491</v>
      </c>
      <c r="E521" s="7" t="s">
        <v>23</v>
      </c>
      <c r="F521" s="7" t="s">
        <v>50</v>
      </c>
      <c r="G521" s="7" t="s">
        <v>714</v>
      </c>
      <c r="H521" s="7" t="s">
        <v>1087</v>
      </c>
      <c r="I521" s="7" t="s">
        <v>1088</v>
      </c>
      <c r="J521" s="7" t="s">
        <v>1375</v>
      </c>
      <c r="K521" s="7" t="s">
        <v>1371</v>
      </c>
      <c r="L521" s="7" t="s">
        <v>492</v>
      </c>
      <c r="M521" s="38"/>
      <c r="N521" s="38">
        <v>345</v>
      </c>
      <c r="O521" s="38"/>
      <c r="P521" s="38"/>
      <c r="Q521" t="str">
        <f t="shared" si="9"/>
        <v>var EspagnolC0511216V=L.marker([48.9463674,4.387916],{icon:icon_college,bounceOnAdd: true, bounceOnAddOptions: {duration: 500, height: 100},bounceOnAddCallback: function() {console.log('done')}}).bindPopup('&lt;p align=center&gt; &lt;font size=2&gt; &lt;b&gt;Espagnol&lt;/font&gt;  &lt;br&gt;&lt;br&gt;CLG JEAN MOULIN (public)&lt;/b&gt; &lt;br&gt;&lt;i&gt;SAINT-MEMMIE&lt;/i&gt; &lt;br&gt; &lt;table border align = center bgcolor = #D8D9CA width=100&gt; &lt;tr align=center &gt; &lt;th&gt; LV1 &lt;th&gt;&lt;tr align=center &gt; &lt;th&gt;LV2 &lt;th&gt;345&lt;tr align=center &gt; &lt;th&gt;LV3 &lt;th&gt;&lt;tr align=center &gt; &lt;th&gt; Lvapp &lt;th&gt;');EspagnolC0511216V.addTo (EspagnolC);</v>
      </c>
    </row>
    <row r="522" spans="1:17" x14ac:dyDescent="0.2">
      <c r="A522" s="7" t="s">
        <v>356</v>
      </c>
      <c r="B522" s="10" t="s">
        <v>394</v>
      </c>
      <c r="C522" s="7" t="s">
        <v>673</v>
      </c>
      <c r="D522" s="7" t="s">
        <v>493</v>
      </c>
      <c r="E522" s="7" t="s">
        <v>23</v>
      </c>
      <c r="F522" s="7" t="s">
        <v>494</v>
      </c>
      <c r="G522" s="7" t="s">
        <v>758</v>
      </c>
      <c r="H522" s="7" t="s">
        <v>1089</v>
      </c>
      <c r="I522" s="7" t="s">
        <v>1090</v>
      </c>
      <c r="J522" s="7" t="s">
        <v>1375</v>
      </c>
      <c r="K522" s="7" t="s">
        <v>1371</v>
      </c>
      <c r="L522" s="7" t="s">
        <v>394</v>
      </c>
      <c r="M522" s="38"/>
      <c r="N522" s="38">
        <v>189</v>
      </c>
      <c r="O522" s="38"/>
      <c r="P522" s="38"/>
      <c r="Q522" t="str">
        <f t="shared" si="9"/>
        <v>var EspagnolC0511251H=L.marker([49.2318944,4.0059719],{icon:icon_college,bounceOnAdd: true, bounceOnAddOptions: {duration: 500, height: 100},bounceOnAddCallback: function() {console.log('done')}}).bindPopup('&lt;p align=center&gt; &lt;font size=2&gt; &lt;b&gt;Espagnol&lt;/font&gt;  &lt;br&gt;&lt;br&gt;CLG JOLIOT-CURIE (public)&lt;/b&gt; &lt;br&gt;&lt;i&gt;REIMS&lt;/i&gt; &lt;br&gt; &lt;table border align = center bgcolor = #D8D9CA width=100&gt; &lt;tr align=center &gt; &lt;th&gt; LV1 &lt;th&gt;&lt;tr align=center &gt; &lt;th&gt;LV2 &lt;th&gt;189&lt;tr align=center &gt; &lt;th&gt;LV3 &lt;th&gt;&lt;tr align=center &gt; &lt;th&gt; Lvapp &lt;th&gt;');EspagnolC0511251H.addTo (EspagnolC);</v>
      </c>
    </row>
    <row r="523" spans="1:17" x14ac:dyDescent="0.2">
      <c r="A523" s="7" t="s">
        <v>356</v>
      </c>
      <c r="B523" s="10" t="s">
        <v>394</v>
      </c>
      <c r="C523" s="7" t="s">
        <v>673</v>
      </c>
      <c r="D523" s="7" t="s">
        <v>495</v>
      </c>
      <c r="E523" s="7" t="s">
        <v>23</v>
      </c>
      <c r="F523" s="7" t="s">
        <v>496</v>
      </c>
      <c r="G523" s="7" t="s">
        <v>759</v>
      </c>
      <c r="H523" s="7" t="s">
        <v>1091</v>
      </c>
      <c r="I523" s="7" t="s">
        <v>1092</v>
      </c>
      <c r="J523" s="7" t="s">
        <v>1375</v>
      </c>
      <c r="K523" s="7" t="s">
        <v>1371</v>
      </c>
      <c r="L523" s="7" t="s">
        <v>394</v>
      </c>
      <c r="M523" s="38"/>
      <c r="N523" s="38">
        <v>79</v>
      </c>
      <c r="O523" s="38"/>
      <c r="P523" s="38"/>
      <c r="Q523" t="str">
        <f t="shared" si="9"/>
        <v>var EspagnolC0511254L=L.marker([49.2366458,4.0114754],{icon:icon_college,bounceOnAdd: true, bounceOnAddOptions: {duration: 500, height: 100},bounceOnAddCallback: function() {console.log('done')}}).bindPopup('&lt;p align=center&gt; &lt;font size=2&gt; &lt;b&gt;Espagnol&lt;/font&gt;  &lt;br&gt;&lt;br&gt;CLG FRANCOIS LEGROS (public)&lt;/b&gt; &lt;br&gt;&lt;i&gt;REIMS&lt;/i&gt; &lt;br&gt; &lt;table border align = center bgcolor = #D8D9CA width=100&gt; &lt;tr align=center &gt; &lt;th&gt; LV1 &lt;th&gt;&lt;tr align=center &gt; &lt;th&gt;LV2 &lt;th&gt;79&lt;tr align=center &gt; &lt;th&gt;LV3 &lt;th&gt;&lt;tr align=center &gt; &lt;th&gt; Lvapp &lt;th&gt;');EspagnolC0511254L.addTo (EspagnolC);</v>
      </c>
    </row>
    <row r="524" spans="1:17" x14ac:dyDescent="0.2">
      <c r="A524" s="7" t="s">
        <v>356</v>
      </c>
      <c r="B524" s="10" t="s">
        <v>592</v>
      </c>
      <c r="C524" s="7" t="s">
        <v>673</v>
      </c>
      <c r="D524" s="7" t="s">
        <v>497</v>
      </c>
      <c r="E524" s="7" t="s">
        <v>23</v>
      </c>
      <c r="F524" s="7" t="s">
        <v>498</v>
      </c>
      <c r="G524" s="7" t="s">
        <v>760</v>
      </c>
      <c r="H524" s="7" t="s">
        <v>1343</v>
      </c>
      <c r="I524" s="7" t="s">
        <v>1344</v>
      </c>
      <c r="J524" s="7" t="s">
        <v>1375</v>
      </c>
      <c r="K524" s="7" t="s">
        <v>1371</v>
      </c>
      <c r="L524" s="7" t="s">
        <v>432</v>
      </c>
      <c r="M524" s="38"/>
      <c r="N524" s="38">
        <v>291</v>
      </c>
      <c r="O524" s="38"/>
      <c r="P524" s="38"/>
      <c r="Q524" t="str">
        <f t="shared" si="9"/>
        <v>var EspagnolC0511256N=L.marker([48.7287757,4.5805229],{icon:icon_college,bounceOnAdd: true, bounceOnAddOptions: {duration: 500, height: 100},bounceOnAddCallback: function() {console.log('done')}}).bindPopup('&lt;p align=center&gt; &lt;font size=2&gt; &lt;b&gt;Espagnol&lt;/font&gt;  &lt;br&gt;&lt;br&gt;CLG LES INDES (public)&lt;/b&gt; &lt;br&gt;&lt;i&gt;VITRY-LE-FRANCOIS&lt;/i&gt; &lt;br&gt; &lt;table border align = center bgcolor = #D8D9CA width=100&gt; &lt;tr align=center &gt; &lt;th&gt; LV1 &lt;th&gt;&lt;tr align=center &gt; &lt;th&gt;LV2 &lt;th&gt;291&lt;tr align=center &gt; &lt;th&gt;LV3 &lt;th&gt;&lt;tr align=center &gt; &lt;th&gt; Lvapp &lt;th&gt;');EspagnolC0511256N.addTo (EspagnolC);</v>
      </c>
    </row>
    <row r="525" spans="1:17" x14ac:dyDescent="0.2">
      <c r="A525" s="7" t="s">
        <v>356</v>
      </c>
      <c r="B525" s="10" t="s">
        <v>372</v>
      </c>
      <c r="C525" s="7" t="s">
        <v>673</v>
      </c>
      <c r="D525" s="7" t="s">
        <v>499</v>
      </c>
      <c r="E525" s="7" t="s">
        <v>23</v>
      </c>
      <c r="F525" s="7" t="s">
        <v>500</v>
      </c>
      <c r="G525" s="7" t="s">
        <v>761</v>
      </c>
      <c r="H525" s="7" t="s">
        <v>1093</v>
      </c>
      <c r="I525" s="7" t="s">
        <v>1094</v>
      </c>
      <c r="J525" s="7" t="s">
        <v>1375</v>
      </c>
      <c r="K525" s="7" t="s">
        <v>1371</v>
      </c>
      <c r="L525" s="7" t="s">
        <v>501</v>
      </c>
      <c r="M525" s="38"/>
      <c r="N525" s="38">
        <v>202</v>
      </c>
      <c r="O525" s="38"/>
      <c r="P525" s="38"/>
      <c r="Q525" t="str">
        <f t="shared" si="9"/>
        <v>var EspagnolC0511258R=L.marker([49.0712631,3.6367154],{icon:icon_college,bounceOnAdd: true, bounceOnAddOptions: {duration: 500, height: 100},bounceOnAddCallback: function() {console.log('done')}}).bindPopup('&lt;p align=center&gt; &lt;font size=2&gt; &lt;b&gt;Espagnol&lt;/font&gt;  &lt;br&gt;&lt;br&gt;CLG CLAUDE-NICOLAS LEDOUX (public)&lt;/b&gt; &lt;br&gt;&lt;i&gt;DORMANS&lt;/i&gt; &lt;br&gt; &lt;table border align = center bgcolor = #D8D9CA width=100&gt; &lt;tr align=center &gt; &lt;th&gt; LV1 &lt;th&gt;&lt;tr align=center &gt; &lt;th&gt;LV2 &lt;th&gt;202&lt;tr align=center &gt; &lt;th&gt;LV3 &lt;th&gt;&lt;tr align=center &gt; &lt;th&gt; Lvapp &lt;th&gt;');EspagnolC0511258R.addTo (EspagnolC);</v>
      </c>
    </row>
    <row r="526" spans="1:17" x14ac:dyDescent="0.2">
      <c r="A526" s="7" t="s">
        <v>356</v>
      </c>
      <c r="B526" s="10" t="s">
        <v>394</v>
      </c>
      <c r="C526" s="7" t="s">
        <v>673</v>
      </c>
      <c r="D526" s="7" t="s">
        <v>502</v>
      </c>
      <c r="E526" s="7" t="s">
        <v>23</v>
      </c>
      <c r="F526" s="7" t="s">
        <v>503</v>
      </c>
      <c r="G526" s="7" t="s">
        <v>762</v>
      </c>
      <c r="H526" s="7" t="s">
        <v>1095</v>
      </c>
      <c r="I526" s="7" t="s">
        <v>1096</v>
      </c>
      <c r="J526" s="7" t="s">
        <v>1375</v>
      </c>
      <c r="K526" s="7" t="s">
        <v>1371</v>
      </c>
      <c r="L526" s="7" t="s">
        <v>504</v>
      </c>
      <c r="M526" s="38"/>
      <c r="N526" s="38">
        <v>309</v>
      </c>
      <c r="O526" s="38"/>
      <c r="P526" s="38"/>
      <c r="Q526" t="str">
        <f t="shared" si="9"/>
        <v>var EspagnolC0511326P=L.marker([49.3608132,4.167485],{icon:icon_college,bounceOnAdd: true, bounceOnAddOptions: {duration: 500, height: 100},bounceOnAddCallback: function() {console.log('done')}}).bindPopup('&lt;p align=center&gt; &lt;font size=2&gt; &lt;b&gt;Espagnol&lt;/font&gt;  &lt;br&gt;&lt;br&gt;CLG GEORGES CHARPAK (public)&lt;/b&gt; &lt;br&gt;&lt;i&gt;BAZANCOURT&lt;/i&gt; &lt;br&gt; &lt;table border align = center bgcolor = #D8D9CA width=100&gt; &lt;tr align=center &gt; &lt;th&gt; LV1 &lt;th&gt;&lt;tr align=center &gt; &lt;th&gt;LV2 &lt;th&gt;309&lt;tr align=center &gt; &lt;th&gt;LV3 &lt;th&gt;&lt;tr align=center &gt; &lt;th&gt; Lvapp &lt;th&gt;');EspagnolC0511326P.addTo (EspagnolC);</v>
      </c>
    </row>
    <row r="527" spans="1:17" x14ac:dyDescent="0.2">
      <c r="A527" s="7" t="s">
        <v>356</v>
      </c>
      <c r="B527" s="10" t="s">
        <v>372</v>
      </c>
      <c r="C527" s="7" t="s">
        <v>673</v>
      </c>
      <c r="D527" s="7" t="s">
        <v>505</v>
      </c>
      <c r="E527" s="7" t="s">
        <v>23</v>
      </c>
      <c r="F527" s="7" t="s">
        <v>506</v>
      </c>
      <c r="G527" s="7" t="s">
        <v>763</v>
      </c>
      <c r="H527" s="7" t="s">
        <v>1097</v>
      </c>
      <c r="I527" s="7" t="s">
        <v>1098</v>
      </c>
      <c r="J527" s="7" t="s">
        <v>1375</v>
      </c>
      <c r="K527" s="7" t="s">
        <v>1371</v>
      </c>
      <c r="L527" s="7" t="s">
        <v>372</v>
      </c>
      <c r="M527" s="38"/>
      <c r="N527" s="38">
        <v>324</v>
      </c>
      <c r="O527" s="38"/>
      <c r="P527" s="38"/>
      <c r="Q527" t="str">
        <f t="shared" si="9"/>
        <v>var EspagnolC0511327R=L.marker([49.0264894,3.95876],{icon:icon_college,bounceOnAdd: true, bounceOnAddOptions: {duration: 500, height: 100},bounceOnAddCallback: function() {console.log('done')}}).bindPopup('&lt;p align=center&gt; &lt;font size=2&gt; &lt;b&gt;Espagnol&lt;/font&gt;  &lt;br&gt;&lt;br&gt;CLG TERRES ROUGES (public)&lt;/b&gt; &lt;br&gt;&lt;i&gt;EPERNAY&lt;/i&gt; &lt;br&gt; &lt;table border align = center bgcolor = #D8D9CA width=100&gt; &lt;tr align=center &gt; &lt;th&gt; LV1 &lt;th&gt;&lt;tr align=center &gt; &lt;th&gt;LV2 &lt;th&gt;324&lt;tr align=center &gt; &lt;th&gt;LV3 &lt;th&gt;&lt;tr align=center &gt; &lt;th&gt; Lvapp &lt;th&gt;');EspagnolC0511327R.addTo (EspagnolC);</v>
      </c>
    </row>
    <row r="528" spans="1:17" x14ac:dyDescent="0.2">
      <c r="A528" s="7" t="s">
        <v>356</v>
      </c>
      <c r="B528" s="10" t="s">
        <v>372</v>
      </c>
      <c r="C528" s="7" t="s">
        <v>673</v>
      </c>
      <c r="D528" s="7" t="s">
        <v>508</v>
      </c>
      <c r="E528" s="7" t="s">
        <v>23</v>
      </c>
      <c r="F528" s="7" t="s">
        <v>509</v>
      </c>
      <c r="G528" s="7" t="s">
        <v>764</v>
      </c>
      <c r="H528" s="7" t="s">
        <v>1099</v>
      </c>
      <c r="I528" s="7" t="s">
        <v>1100</v>
      </c>
      <c r="J528" s="7" t="s">
        <v>1375</v>
      </c>
      <c r="K528" s="7" t="s">
        <v>1371</v>
      </c>
      <c r="L528" s="7" t="s">
        <v>593</v>
      </c>
      <c r="M528" s="38"/>
      <c r="N528" s="38">
        <v>286</v>
      </c>
      <c r="O528" s="38"/>
      <c r="P528" s="38"/>
      <c r="Q528" t="str">
        <f t="shared" si="9"/>
        <v>var EspagnolC0511432E=L.marker([49.0493773,3.9991888],{icon:icon_college,bounceOnAdd: true, bounceOnAddOptions: {duration: 500, height: 100},bounceOnAddCallback: function() {console.log('done')}}).bindPopup('&lt;p align=center&gt; &lt;font size=2&gt; &lt;b&gt;Espagnol&lt;/font&gt;  &lt;br&gt;&lt;br&gt;CLG YVETTE LUNDY (public)&lt;/b&gt; &lt;br&gt;&lt;i&gt;AY-CHAMPAGNE&lt;/i&gt; &lt;br&gt; &lt;table border align = center bgcolor = #D8D9CA width=100&gt; &lt;tr align=center &gt; &lt;th&gt; LV1 &lt;th&gt;&lt;tr align=center &gt; &lt;th&gt;LV2 &lt;th&gt;286&lt;tr align=center &gt; &lt;th&gt;LV3 &lt;th&gt;&lt;tr align=center &gt; &lt;th&gt; Lvapp &lt;th&gt;');EspagnolC0511432E.addTo (EspagnolC);</v>
      </c>
    </row>
    <row r="529" spans="1:17" x14ac:dyDescent="0.2">
      <c r="A529" s="7" t="s">
        <v>356</v>
      </c>
      <c r="B529" s="10" t="s">
        <v>394</v>
      </c>
      <c r="C529" s="7" t="s">
        <v>673</v>
      </c>
      <c r="D529" s="7" t="s">
        <v>510</v>
      </c>
      <c r="E529" s="7" t="s">
        <v>23</v>
      </c>
      <c r="F529" s="7" t="s">
        <v>511</v>
      </c>
      <c r="G529" s="7" t="s">
        <v>765</v>
      </c>
      <c r="H529" s="7" t="s">
        <v>1345</v>
      </c>
      <c r="I529" s="7" t="s">
        <v>1346</v>
      </c>
      <c r="J529" s="7" t="s">
        <v>1375</v>
      </c>
      <c r="K529" s="7" t="s">
        <v>1371</v>
      </c>
      <c r="L529" s="7" t="s">
        <v>394</v>
      </c>
      <c r="M529" s="38"/>
      <c r="N529" s="38">
        <v>365</v>
      </c>
      <c r="O529" s="38"/>
      <c r="P529" s="38"/>
      <c r="Q529" t="str">
        <f t="shared" ref="Q529:Q592" si="10">"var Espagnol"&amp;J529&amp;D529&amp;"=L.marker(["&amp;H529&amp;","&amp;I529&amp;"],{icon:"&amp;K529&amp;",bounceOnAdd: true, bounceOnAddOptions: {duration: 500, height: 100},bounceOnAddCallback: function() {console.log('done')}}).bindPopup('&lt;p align=center&gt; &lt;font size=2&gt; &lt;b&gt;Espagnol&lt;/font&gt;  &lt;br&gt;&lt;br&gt;"&amp;G529&amp;" "&amp;C529&amp;"&lt;/b&gt; &lt;br&gt;&lt;i&gt;"&amp;L529&amp;"&lt;/i&gt; &lt;br&gt; &lt;table border align = center bgcolor = #D8D9CA width=100&gt; &lt;tr align=center &gt; &lt;th&gt; LV1 &lt;th&gt;"&amp;M529&amp;"&lt;tr align=center &gt; &lt;th&gt;LV2 &lt;th&gt;"&amp;N529&amp;"&lt;tr align=center &gt; &lt;th&gt;LV3 &lt;th&gt;"&amp;O529&amp;"&lt;tr align=center &gt; &lt;th&gt; Lvapp &lt;th&gt;"&amp;P529&amp;"');Espagnol"&amp;J529&amp;D529&amp;".addTo (Espagnol"&amp;J529&amp;");"</f>
        <v>var EspagnolC0511470W=L.marker([49.2693689,4.0456072],{icon:icon_college,bounceOnAdd: true, bounceOnAddOptions: {duration: 500, height: 100},bounceOnAddCallback: function() {console.log('done')}}).bindPopup('&lt;p align=center&gt; &lt;font size=2&gt; &lt;b&gt;Espagnol&lt;/font&gt;  &lt;br&gt;&lt;br&gt;CLG MARYSE BASTIE (public)&lt;/b&gt; &lt;br&gt;&lt;i&gt;REIMS&lt;/i&gt; &lt;br&gt; &lt;table border align = center bgcolor = #D8D9CA width=100&gt; &lt;tr align=center &gt; &lt;th&gt; LV1 &lt;th&gt;&lt;tr align=center &gt; &lt;th&gt;LV2 &lt;th&gt;365&lt;tr align=center &gt; &lt;th&gt;LV3 &lt;th&gt;&lt;tr align=center &gt; &lt;th&gt; Lvapp &lt;th&gt;');EspagnolC0511470W.addTo (EspagnolC);</v>
      </c>
    </row>
    <row r="530" spans="1:17" x14ac:dyDescent="0.2">
      <c r="A530" s="7" t="s">
        <v>356</v>
      </c>
      <c r="B530" s="10" t="s">
        <v>592</v>
      </c>
      <c r="C530" s="7" t="s">
        <v>673</v>
      </c>
      <c r="D530" s="7" t="s">
        <v>512</v>
      </c>
      <c r="E530" s="7" t="s">
        <v>23</v>
      </c>
      <c r="F530" s="7" t="s">
        <v>513</v>
      </c>
      <c r="G530" s="7" t="s">
        <v>766</v>
      </c>
      <c r="H530" s="7" t="s">
        <v>1101</v>
      </c>
      <c r="I530" s="7" t="s">
        <v>1102</v>
      </c>
      <c r="J530" s="7" t="s">
        <v>1375</v>
      </c>
      <c r="K530" s="7" t="s">
        <v>1371</v>
      </c>
      <c r="L530" s="7" t="s">
        <v>514</v>
      </c>
      <c r="M530" s="38"/>
      <c r="N530" s="38">
        <v>211</v>
      </c>
      <c r="O530" s="38"/>
      <c r="P530" s="38"/>
      <c r="Q530" t="str">
        <f t="shared" si="10"/>
        <v>var EspagnolC0511472Y=L.marker([48.9521099,4.3241528],{icon:icon_college,bounceOnAdd: true, bounceOnAddOptions: {duration: 500, height: 100},bounceOnAddCallback: function() {console.log('done')}}).bindPopup('&lt;p align=center&gt; &lt;font size=2&gt; &lt;b&gt;Espagnol&lt;/font&gt;  &lt;br&gt;&lt;br&gt;CLG LOUIS GRIGNON (public)&lt;/b&gt; &lt;br&gt;&lt;i&gt;FAGNIERES&lt;/i&gt; &lt;br&gt; &lt;table border align = center bgcolor = #D8D9CA width=100&gt; &lt;tr align=center &gt; &lt;th&gt; LV1 &lt;th&gt;&lt;tr align=center &gt; &lt;th&gt;LV2 &lt;th&gt;211&lt;tr align=center &gt; &lt;th&gt;LV3 &lt;th&gt;&lt;tr align=center &gt; &lt;th&gt; Lvapp &lt;th&gt;');EspagnolC0511472Y.addTo (EspagnolC);</v>
      </c>
    </row>
    <row r="531" spans="1:17" x14ac:dyDescent="0.2">
      <c r="A531" s="7" t="s">
        <v>356</v>
      </c>
      <c r="B531" s="10" t="s">
        <v>592</v>
      </c>
      <c r="C531" s="7" t="s">
        <v>673</v>
      </c>
      <c r="D531" s="7" t="s">
        <v>515</v>
      </c>
      <c r="E531" s="7" t="s">
        <v>23</v>
      </c>
      <c r="F531" s="7" t="s">
        <v>516</v>
      </c>
      <c r="G531" s="7" t="s">
        <v>767</v>
      </c>
      <c r="H531" s="7" t="s">
        <v>1103</v>
      </c>
      <c r="I531" s="7" t="s">
        <v>1104</v>
      </c>
      <c r="J531" s="7" t="s">
        <v>1375</v>
      </c>
      <c r="K531" s="7" t="s">
        <v>1371</v>
      </c>
      <c r="L531" s="7" t="s">
        <v>517</v>
      </c>
      <c r="M531" s="38"/>
      <c r="N531" s="38">
        <v>200</v>
      </c>
      <c r="O531" s="38"/>
      <c r="P531" s="38"/>
      <c r="Q531" t="str">
        <f t="shared" si="10"/>
        <v>var EspagnolC0511474A=L.marker([48.7130915,4.5917897],{icon:icon_college,bounceOnAdd: true, bounceOnAddOptions: {duration: 500, height: 100},bounceOnAddCallback: function() {console.log('done')}}).bindPopup('&lt;p align=center&gt; &lt;font size=2&gt; &lt;b&gt;Espagnol&lt;/font&gt;  &lt;br&gt;&lt;br&gt;CLG PIERRE-GILLES DE GENNES (public)&lt;/b&gt; &lt;br&gt;&lt;i&gt;FRIGNICOURT&lt;/i&gt; &lt;br&gt; &lt;table border align = center bgcolor = #D8D9CA width=100&gt; &lt;tr align=center &gt; &lt;th&gt; LV1 &lt;th&gt;&lt;tr align=center &gt; &lt;th&gt;LV2 &lt;th&gt;200&lt;tr align=center &gt; &lt;th&gt;LV3 &lt;th&gt;&lt;tr align=center &gt; &lt;th&gt; Lvapp &lt;th&gt;');EspagnolC0511474A.addTo (EspagnolC);</v>
      </c>
    </row>
    <row r="532" spans="1:17" x14ac:dyDescent="0.2">
      <c r="A532" s="7" t="s">
        <v>356</v>
      </c>
      <c r="B532" s="10" t="s">
        <v>592</v>
      </c>
      <c r="C532" s="7" t="s">
        <v>673</v>
      </c>
      <c r="D532" s="7" t="s">
        <v>518</v>
      </c>
      <c r="E532" s="7" t="s">
        <v>23</v>
      </c>
      <c r="F532" s="7" t="s">
        <v>519</v>
      </c>
      <c r="G532" s="7" t="s">
        <v>768</v>
      </c>
      <c r="H532" s="7" t="s">
        <v>1105</v>
      </c>
      <c r="I532" s="7" t="s">
        <v>1106</v>
      </c>
      <c r="J532" s="7" t="s">
        <v>1375</v>
      </c>
      <c r="K532" s="7" t="s">
        <v>1371</v>
      </c>
      <c r="L532" s="7" t="s">
        <v>432</v>
      </c>
      <c r="M532" s="38"/>
      <c r="N532" s="38">
        <v>283</v>
      </c>
      <c r="O532" s="38"/>
      <c r="P532" s="38"/>
      <c r="Q532" t="str">
        <f t="shared" si="10"/>
        <v>var EspagnolC0511476C=L.marker([48.728034,4.5937423],{icon:icon_college,bounceOnAdd: true, bounceOnAddOptions: {duration: 500, height: 100},bounceOnAddCallback: function() {console.log('done')}}).bindPopup('&lt;p align=center&gt; &lt;font size=2&gt; &lt;b&gt;Espagnol&lt;/font&gt;  &lt;br&gt;&lt;br&gt;CLG VIEUX PORT (public)&lt;/b&gt; &lt;br&gt;&lt;i&gt;VITRY-LE-FRANCOIS&lt;/i&gt; &lt;br&gt; &lt;table border align = center bgcolor = #D8D9CA width=100&gt; &lt;tr align=center &gt; &lt;th&gt; LV1 &lt;th&gt;&lt;tr align=center &gt; &lt;th&gt;LV2 &lt;th&gt;283&lt;tr align=center &gt; &lt;th&gt;LV3 &lt;th&gt;&lt;tr align=center &gt; &lt;th&gt; Lvapp &lt;th&gt;');EspagnolC0511476C.addTo (EspagnolC);</v>
      </c>
    </row>
    <row r="533" spans="1:17" x14ac:dyDescent="0.2">
      <c r="A533" s="7" t="s">
        <v>356</v>
      </c>
      <c r="B533" s="10" t="s">
        <v>394</v>
      </c>
      <c r="C533" s="7" t="s">
        <v>673</v>
      </c>
      <c r="D533" s="7" t="s">
        <v>520</v>
      </c>
      <c r="E533" s="7" t="s">
        <v>23</v>
      </c>
      <c r="F533" s="7" t="s">
        <v>247</v>
      </c>
      <c r="G533" s="7" t="s">
        <v>727</v>
      </c>
      <c r="H533" s="7" t="s">
        <v>1107</v>
      </c>
      <c r="I533" s="7" t="s">
        <v>1108</v>
      </c>
      <c r="J533" s="7" t="s">
        <v>1375</v>
      </c>
      <c r="K533" s="7" t="s">
        <v>1371</v>
      </c>
      <c r="L533" s="7" t="s">
        <v>394</v>
      </c>
      <c r="M533" s="38"/>
      <c r="N533" s="38">
        <v>266</v>
      </c>
      <c r="O533" s="38"/>
      <c r="P533" s="38"/>
      <c r="Q533" t="str">
        <f t="shared" si="10"/>
        <v>var EspagnolC0511531M=L.marker([49.2686582,4.0171592],{icon:icon_college,bounceOnAdd: true, bounceOnAddOptions: {duration: 500, height: 100},bounceOnAddCallback: function() {console.log('done')}}).bindPopup('&lt;p align=center&gt; &lt;font size=2&gt; &lt;b&gt;Espagnol&lt;/font&gt;  &lt;br&gt;&lt;br&gt;CLG PIERRE BROSSOLETTE (public)&lt;/b&gt; &lt;br&gt;&lt;i&gt;REIMS&lt;/i&gt; &lt;br&gt; &lt;table border align = center bgcolor = #D8D9CA width=100&gt; &lt;tr align=center &gt; &lt;th&gt; LV1 &lt;th&gt;&lt;tr align=center &gt; &lt;th&gt;LV2 &lt;th&gt;266&lt;tr align=center &gt; &lt;th&gt;LV3 &lt;th&gt;&lt;tr align=center &gt; &lt;th&gt; Lvapp &lt;th&gt;');EspagnolC0511531M.addTo (EspagnolC);</v>
      </c>
    </row>
    <row r="534" spans="1:17" x14ac:dyDescent="0.2">
      <c r="A534" s="7" t="s">
        <v>356</v>
      </c>
      <c r="B534" s="10" t="s">
        <v>394</v>
      </c>
      <c r="C534" s="7" t="s">
        <v>673</v>
      </c>
      <c r="D534" s="7" t="s">
        <v>521</v>
      </c>
      <c r="E534" s="7" t="s">
        <v>23</v>
      </c>
      <c r="F534" s="7" t="s">
        <v>522</v>
      </c>
      <c r="G534" s="7" t="s">
        <v>769</v>
      </c>
      <c r="H534" s="7" t="s">
        <v>1109</v>
      </c>
      <c r="I534" s="7" t="s">
        <v>1110</v>
      </c>
      <c r="J534" s="7" t="s">
        <v>1375</v>
      </c>
      <c r="K534" s="7" t="s">
        <v>1371</v>
      </c>
      <c r="L534" s="7" t="s">
        <v>523</v>
      </c>
      <c r="M534" s="38"/>
      <c r="N534" s="38">
        <v>425</v>
      </c>
      <c r="O534" s="38"/>
      <c r="P534" s="38"/>
      <c r="Q534" t="str">
        <f t="shared" si="10"/>
        <v>var EspagnolC0511564Y=L.marker([49.2495702,3.9137579],{icon:icon_college,bounceOnAdd: true, bounceOnAddOptions: {duration: 500, height: 100},bounceOnAddCallback: function() {console.log('done')}}).bindPopup('&lt;p align=center&gt; &lt;font size=2&gt; &lt;b&gt;Espagnol&lt;/font&gt;  &lt;br&gt;&lt;br&gt;CLG RAYMOND SIROT (public)&lt;/b&gt; &lt;br&gt;&lt;i&gt;GUEUX&lt;/i&gt; &lt;br&gt; &lt;table border align = center bgcolor = #D8D9CA width=100&gt; &lt;tr align=center &gt; &lt;th&gt; LV1 &lt;th&gt;&lt;tr align=center &gt; &lt;th&gt;LV2 &lt;th&gt;425&lt;tr align=center &gt; &lt;th&gt;LV3 &lt;th&gt;&lt;tr align=center &gt; &lt;th&gt; Lvapp &lt;th&gt;');EspagnolC0511564Y.addTo (EspagnolC);</v>
      </c>
    </row>
    <row r="535" spans="1:17" x14ac:dyDescent="0.2">
      <c r="A535" s="7" t="s">
        <v>356</v>
      </c>
      <c r="B535" s="10" t="s">
        <v>372</v>
      </c>
      <c r="C535" s="7" t="s">
        <v>673</v>
      </c>
      <c r="D535" s="7" t="s">
        <v>526</v>
      </c>
      <c r="E535" s="7" t="s">
        <v>23</v>
      </c>
      <c r="F535" s="7" t="s">
        <v>527</v>
      </c>
      <c r="G535" s="7" t="s">
        <v>770</v>
      </c>
      <c r="H535" s="7" t="s">
        <v>1111</v>
      </c>
      <c r="I535" s="7" t="s">
        <v>1112</v>
      </c>
      <c r="J535" s="7" t="s">
        <v>1375</v>
      </c>
      <c r="K535" s="7" t="s">
        <v>1371</v>
      </c>
      <c r="L535" s="7" t="s">
        <v>528</v>
      </c>
      <c r="M535" s="38"/>
      <c r="N535" s="38">
        <v>133</v>
      </c>
      <c r="O535" s="38"/>
      <c r="P535" s="38"/>
      <c r="Q535" t="str">
        <f t="shared" si="10"/>
        <v>var EspagnolC0511567B=L.marker([48.7309189,3.5563364],{icon:icon_college,bounceOnAdd: true, bounceOnAddOptions: {duration: 500, height: 100},bounceOnAddCallback: function() {console.log('done')}}).bindPopup('&lt;p align=center&gt; &lt;font size=2&gt; &lt;b&gt;Espagnol&lt;/font&gt;  &lt;br&gt;&lt;br&gt;CLG DU GRAND MORIN (public)&lt;/b&gt; &lt;br&gt;&lt;i&gt;ESTERNAY&lt;/i&gt; &lt;br&gt; &lt;table border align = center bgcolor = #D8D9CA width=100&gt; &lt;tr align=center &gt; &lt;th&gt; LV1 &lt;th&gt;&lt;tr align=center &gt; &lt;th&gt;LV2 &lt;th&gt;133&lt;tr align=center &gt; &lt;th&gt;LV3 &lt;th&gt;&lt;tr align=center &gt; &lt;th&gt; Lvapp &lt;th&gt;');EspagnolC0511567B.addTo (EspagnolC);</v>
      </c>
    </row>
    <row r="536" spans="1:17" x14ac:dyDescent="0.2">
      <c r="A536" s="7" t="s">
        <v>356</v>
      </c>
      <c r="B536" s="10" t="s">
        <v>394</v>
      </c>
      <c r="C536" s="7" t="s">
        <v>673</v>
      </c>
      <c r="D536" s="7" t="s">
        <v>533</v>
      </c>
      <c r="E536" s="7" t="s">
        <v>23</v>
      </c>
      <c r="F536" s="7" t="s">
        <v>534</v>
      </c>
      <c r="G536" s="7" t="s">
        <v>771</v>
      </c>
      <c r="H536" s="7" t="s">
        <v>1113</v>
      </c>
      <c r="I536" s="7" t="s">
        <v>1114</v>
      </c>
      <c r="J536" s="7" t="s">
        <v>1375</v>
      </c>
      <c r="K536" s="7" t="s">
        <v>1371</v>
      </c>
      <c r="L536" s="7" t="s">
        <v>394</v>
      </c>
      <c r="M536" s="38"/>
      <c r="N536" s="38">
        <v>191</v>
      </c>
      <c r="O536" s="38"/>
      <c r="P536" s="38"/>
      <c r="Q536" t="str">
        <f t="shared" si="10"/>
        <v>var EspagnolC0511802G=L.marker([49.2232492,4.0170801],{icon:icon_college,bounceOnAdd: true, bounceOnAddOptions: {duration: 500, height: 100},bounceOnAddCallback: function() {console.log('done')}}).bindPopup('&lt;p align=center&gt; &lt;font size=2&gt; &lt;b&gt;Espagnol&lt;/font&gt;  &lt;br&gt;&lt;br&gt;CLG GEORGES BRAQUE (public)&lt;/b&gt; &lt;br&gt;&lt;i&gt;REIMS&lt;/i&gt; &lt;br&gt; &lt;table border align = center bgcolor = #D8D9CA width=100&gt; &lt;tr align=center &gt; &lt;th&gt; LV1 &lt;th&gt;&lt;tr align=center &gt; &lt;th&gt;LV2 &lt;th&gt;191&lt;tr align=center &gt; &lt;th&gt;LV3 &lt;th&gt;&lt;tr align=center &gt; &lt;th&gt; Lvapp &lt;th&gt;');EspagnolC0511802G.addTo (EspagnolC);</v>
      </c>
    </row>
    <row r="537" spans="1:17" x14ac:dyDescent="0.2">
      <c r="A537" s="7" t="s">
        <v>356</v>
      </c>
      <c r="B537" s="10" t="s">
        <v>394</v>
      </c>
      <c r="C537" s="7" t="s">
        <v>673</v>
      </c>
      <c r="D537" s="7" t="s">
        <v>542</v>
      </c>
      <c r="E537" s="7" t="s">
        <v>23</v>
      </c>
      <c r="F537" s="7" t="s">
        <v>543</v>
      </c>
      <c r="G537" s="7" t="s">
        <v>772</v>
      </c>
      <c r="H537" s="7" t="s">
        <v>1115</v>
      </c>
      <c r="I537" s="7" t="s">
        <v>1116</v>
      </c>
      <c r="J537" s="7" t="s">
        <v>1375</v>
      </c>
      <c r="K537" s="7" t="s">
        <v>1371</v>
      </c>
      <c r="L537" s="7" t="s">
        <v>544</v>
      </c>
      <c r="M537" s="38"/>
      <c r="N537" s="38">
        <v>325</v>
      </c>
      <c r="O537" s="38"/>
      <c r="P537" s="38"/>
      <c r="Q537" t="str">
        <f t="shared" si="10"/>
        <v>var EspagnolC0511961E=L.marker([49.218626,4.0355651],{icon:icon_college,bounceOnAdd: true, bounceOnAddOptions: {duration: 500, height: 100},bounceOnAddCallback: function() {console.log('done')}}).bindPopup('&lt;p align=center&gt; &lt;font size=2&gt; &lt;b&gt;Espagnol&lt;/font&gt;  &lt;br&gt;&lt;br&gt;CLG PIERRE DE COUBERTIN (public)&lt;/b&gt; &lt;br&gt;&lt;i&gt;CORMONTREUIL&lt;/i&gt; &lt;br&gt; &lt;table border align = center bgcolor = #D8D9CA width=100&gt; &lt;tr align=center &gt; &lt;th&gt; LV1 &lt;th&gt;&lt;tr align=center &gt; &lt;th&gt;LV2 &lt;th&gt;325&lt;tr align=center &gt; &lt;th&gt;LV3 &lt;th&gt;&lt;tr align=center &gt; &lt;th&gt; Lvapp &lt;th&gt;');EspagnolC0511961E.addTo (EspagnolC);</v>
      </c>
    </row>
    <row r="538" spans="1:17" x14ac:dyDescent="0.2">
      <c r="A538" s="7" t="s">
        <v>356</v>
      </c>
      <c r="B538" s="10" t="s">
        <v>394</v>
      </c>
      <c r="C538" s="7" t="s">
        <v>673</v>
      </c>
      <c r="D538" s="7" t="s">
        <v>545</v>
      </c>
      <c r="E538" s="7" t="s">
        <v>23</v>
      </c>
      <c r="F538" s="7" t="s">
        <v>546</v>
      </c>
      <c r="G538" s="7" t="s">
        <v>773</v>
      </c>
      <c r="H538" s="7" t="s">
        <v>1117</v>
      </c>
      <c r="I538" s="7" t="s">
        <v>1118</v>
      </c>
      <c r="J538" s="7" t="s">
        <v>1375</v>
      </c>
      <c r="K538" s="7" t="s">
        <v>1371</v>
      </c>
      <c r="L538" s="7" t="s">
        <v>547</v>
      </c>
      <c r="M538" s="38"/>
      <c r="N538" s="38">
        <v>262</v>
      </c>
      <c r="O538" s="38"/>
      <c r="P538" s="38"/>
      <c r="Q538" t="str">
        <f t="shared" si="10"/>
        <v>var EspagnolC0512014M=L.marker([49.2916866,4.1080747],{icon:icon_college,bounceOnAdd: true, bounceOnAddOptions: {duration: 500, height: 100},bounceOnAddCallback: function() {console.log('done')}}).bindPopup('&lt;p align=center&gt; &lt;font size=2&gt; &lt;b&gt;Espagnol&lt;/font&gt;  &lt;br&gt;&lt;br&gt;CLG LEONARD DE VINCI (public)&lt;/b&gt; &lt;br&gt;&lt;i&gt;WITRY-LES-REIMS&lt;/i&gt; &lt;br&gt; &lt;table border align = center bgcolor = #D8D9CA width=100&gt; &lt;tr align=center &gt; &lt;th&gt; LV1 &lt;th&gt;&lt;tr align=center &gt; &lt;th&gt;LV2 &lt;th&gt;262&lt;tr align=center &gt; &lt;th&gt;LV3 &lt;th&gt;&lt;tr align=center &gt; &lt;th&gt; Lvapp &lt;th&gt;');EspagnolC0512014M.addTo (EspagnolC);</v>
      </c>
    </row>
    <row r="539" spans="1:17" x14ac:dyDescent="0.2">
      <c r="A539" s="7" t="s">
        <v>609</v>
      </c>
      <c r="B539" s="10" t="s">
        <v>578</v>
      </c>
      <c r="C539" s="7" t="s">
        <v>673</v>
      </c>
      <c r="D539" s="7" t="s">
        <v>268</v>
      </c>
      <c r="E539" s="7" t="s">
        <v>23</v>
      </c>
      <c r="F539" s="7" t="s">
        <v>269</v>
      </c>
      <c r="G539" s="7" t="s">
        <v>775</v>
      </c>
      <c r="H539" s="7" t="s">
        <v>1121</v>
      </c>
      <c r="I539" s="7" t="s">
        <v>1122</v>
      </c>
      <c r="J539" s="7" t="s">
        <v>1375</v>
      </c>
      <c r="K539" s="7" t="s">
        <v>1371</v>
      </c>
      <c r="L539" s="7" t="s">
        <v>270</v>
      </c>
      <c r="M539" s="38"/>
      <c r="N539" s="38">
        <v>110</v>
      </c>
      <c r="O539" s="38"/>
      <c r="P539" s="38"/>
      <c r="Q539" t="str">
        <f t="shared" si="10"/>
        <v>var EspagnolC0520006Z=L.marker([48.0272056,4.915373],{icon:icon_college,bounceOnAdd: true, bounceOnAddOptions: {duration: 500, height: 100},bounceOnAddCallback: function() {console.log('done')}}).bindPopup('&lt;p align=center&gt; &lt;font size=2&gt; &lt;b&gt;Espagnol&lt;/font&gt;  &lt;br&gt;&lt;br&gt;CLG AMIRAL DENIS DECRES (public)&lt;/b&gt; &lt;br&gt;&lt;i&gt;CHATEAUVILLAIN&lt;/i&gt; &lt;br&gt; &lt;table border align = center bgcolor = #D8D9CA width=100&gt; &lt;tr align=center &gt; &lt;th&gt; LV1 &lt;th&gt;&lt;tr align=center &gt; &lt;th&gt;LV2 &lt;th&gt;110&lt;tr align=center &gt; &lt;th&gt;LV3 &lt;th&gt;&lt;tr align=center &gt; &lt;th&gt; Lvapp &lt;th&gt;');EspagnolC0520006Z.addTo (EspagnolC);</v>
      </c>
    </row>
    <row r="540" spans="1:17" x14ac:dyDescent="0.2">
      <c r="A540" s="7" t="s">
        <v>609</v>
      </c>
      <c r="B540" s="10" t="s">
        <v>302</v>
      </c>
      <c r="C540" s="7" t="s">
        <v>673</v>
      </c>
      <c r="D540" s="7" t="s">
        <v>290</v>
      </c>
      <c r="E540" s="7" t="s">
        <v>23</v>
      </c>
      <c r="F540" s="7" t="s">
        <v>291</v>
      </c>
      <c r="G540" s="7" t="s">
        <v>778</v>
      </c>
      <c r="H540" s="7" t="s">
        <v>1129</v>
      </c>
      <c r="I540" s="7" t="s">
        <v>1130</v>
      </c>
      <c r="J540" s="7" t="s">
        <v>1375</v>
      </c>
      <c r="K540" s="7" t="s">
        <v>1371</v>
      </c>
      <c r="L540" s="7" t="s">
        <v>597</v>
      </c>
      <c r="M540" s="38"/>
      <c r="N540" s="38">
        <v>161</v>
      </c>
      <c r="O540" s="38"/>
      <c r="P540" s="38"/>
      <c r="Q540" t="str">
        <f t="shared" si="10"/>
        <v>var EspagnolC0520022S=L.marker([48.4805658,4.7677317],{icon:icon_college,bounceOnAdd: true, bounceOnAddOptions: {duration: 500, height: 100},bounceOnAddCallback: function() {console.log('done')}}).bindPopup('&lt;p align=center&gt; &lt;font size=2&gt; &lt;b&gt;Espagnol&lt;/font&gt;  &lt;br&gt;&lt;br&gt;CLG JEAN RENOIR (public)&lt;/b&gt; &lt;br&gt;&lt;i&gt;LA PORTE DU DER&lt;/i&gt; &lt;br&gt; &lt;table border align = center bgcolor = #D8D9CA width=100&gt; &lt;tr align=center &gt; &lt;th&gt; LV1 &lt;th&gt;&lt;tr align=center &gt; &lt;th&gt;LV2 &lt;th&gt;161&lt;tr align=center &gt; &lt;th&gt;LV3 &lt;th&gt;&lt;tr align=center &gt; &lt;th&gt; Lvapp &lt;th&gt;');EspagnolC0520022S.addTo (EspagnolC);</v>
      </c>
    </row>
    <row r="541" spans="1:17" x14ac:dyDescent="0.2">
      <c r="A541" s="7" t="s">
        <v>609</v>
      </c>
      <c r="B541" s="10" t="s">
        <v>578</v>
      </c>
      <c r="C541" s="7" t="s">
        <v>673</v>
      </c>
      <c r="D541" s="7" t="s">
        <v>295</v>
      </c>
      <c r="E541" s="7" t="s">
        <v>23</v>
      </c>
      <c r="F541" s="7" t="s">
        <v>296</v>
      </c>
      <c r="G541" s="7" t="s">
        <v>780</v>
      </c>
      <c r="H541" s="7" t="s">
        <v>1133</v>
      </c>
      <c r="I541" s="7" t="s">
        <v>1134</v>
      </c>
      <c r="J541" s="7" t="s">
        <v>1375</v>
      </c>
      <c r="K541" s="7" t="s">
        <v>1371</v>
      </c>
      <c r="L541" s="7" t="s">
        <v>297</v>
      </c>
      <c r="M541" s="38"/>
      <c r="N541" s="38">
        <v>166</v>
      </c>
      <c r="O541" s="38"/>
      <c r="P541" s="38"/>
      <c r="Q541" t="str">
        <f t="shared" si="10"/>
        <v>var EspagnolC0520025V=L.marker([48.0286954,5.3478367],{icon:icon_college,bounceOnAdd: true, bounceOnAddOptions: {duration: 500, height: 100},bounceOnAddCallback: function() {console.log('done')}}).bindPopup('&lt;p align=center&gt; &lt;font size=2&gt; &lt;b&gt;Espagnol&lt;/font&gt;  &lt;br&gt;&lt;br&gt;CLG FRANCOISE DOLTO (public)&lt;/b&gt; &lt;br&gt;&lt;i&gt;NOGENT&lt;/i&gt; &lt;br&gt; &lt;table border align = center bgcolor = #D8D9CA width=100&gt; &lt;tr align=center &gt; &lt;th&gt; LV1 &lt;th&gt;&lt;tr align=center &gt; &lt;th&gt;LV2 &lt;th&gt;166&lt;tr align=center &gt; &lt;th&gt;LV3 &lt;th&gt;&lt;tr align=center &gt; &lt;th&gt; Lvapp &lt;th&gt;');EspagnolC0520025V.addTo (EspagnolC);</v>
      </c>
    </row>
    <row r="542" spans="1:17" x14ac:dyDescent="0.2">
      <c r="A542" s="7" t="s">
        <v>609</v>
      </c>
      <c r="B542" s="10" t="s">
        <v>578</v>
      </c>
      <c r="C542" s="7" t="s">
        <v>673</v>
      </c>
      <c r="D542" s="7" t="s">
        <v>298</v>
      </c>
      <c r="E542" s="7" t="s">
        <v>23</v>
      </c>
      <c r="F542" s="7" t="s">
        <v>299</v>
      </c>
      <c r="G542" s="7" t="s">
        <v>781</v>
      </c>
      <c r="H542" s="7" t="s">
        <v>1347</v>
      </c>
      <c r="I542" s="7" t="s">
        <v>1348</v>
      </c>
      <c r="J542" s="7" t="s">
        <v>1375</v>
      </c>
      <c r="K542" s="7" t="s">
        <v>1371</v>
      </c>
      <c r="L542" s="7" t="s">
        <v>595</v>
      </c>
      <c r="M542" s="38"/>
      <c r="N542" s="38">
        <v>184</v>
      </c>
      <c r="O542" s="38"/>
      <c r="P542" s="38"/>
      <c r="Q542" t="str">
        <f t="shared" si="10"/>
        <v>var EspagnolC0520026W=L.marker([47.6787172,5.2886512],{icon:icon_college,bounceOnAdd: true, bounceOnAddOptions: {duration: 500, height: 100},bounceOnAddCallback: function() {console.log('done')}}).bindPopup('&lt;p align=center&gt; &lt;font size=2&gt; &lt;b&gt;Espagnol&lt;/font&gt;  &lt;br&gt;&lt;br&gt;CLG LES VIGNES DU CREY (public)&lt;/b&gt; &lt;br&gt;&lt;i&gt;LE MONTSAUGEONNAIS&lt;/i&gt; &lt;br&gt; &lt;table border align = center bgcolor = #D8D9CA width=100&gt; &lt;tr align=center &gt; &lt;th&gt; LV1 &lt;th&gt;&lt;tr align=center &gt; &lt;th&gt;LV2 &lt;th&gt;184&lt;tr align=center &gt; &lt;th&gt;LV3 &lt;th&gt;&lt;tr align=center &gt; &lt;th&gt; Lvapp &lt;th&gt;');EspagnolC0520026W.addTo (EspagnolC);</v>
      </c>
    </row>
    <row r="543" spans="1:17" x14ac:dyDescent="0.2">
      <c r="A543" s="7" t="s">
        <v>609</v>
      </c>
      <c r="B543" s="10" t="s">
        <v>578</v>
      </c>
      <c r="C543" s="7" t="s">
        <v>673</v>
      </c>
      <c r="D543" s="7" t="s">
        <v>309</v>
      </c>
      <c r="E543" s="7" t="s">
        <v>23</v>
      </c>
      <c r="F543" s="7" t="s">
        <v>310</v>
      </c>
      <c r="G543" s="7" t="s">
        <v>782</v>
      </c>
      <c r="H543" s="7" t="s">
        <v>1135</v>
      </c>
      <c r="I543" s="7" t="s">
        <v>1136</v>
      </c>
      <c r="J543" s="7" t="s">
        <v>1375</v>
      </c>
      <c r="K543" s="7" t="s">
        <v>1371</v>
      </c>
      <c r="L543" s="7" t="s">
        <v>273</v>
      </c>
      <c r="M543" s="38"/>
      <c r="N543" s="38">
        <v>209</v>
      </c>
      <c r="O543" s="38"/>
      <c r="P543" s="38"/>
      <c r="Q543" t="str">
        <f t="shared" si="10"/>
        <v>var EspagnolC0520039K=L.marker([48.1042562,5.1481333],{icon:icon_college,bounceOnAdd: true, bounceOnAddOptions: {duration: 500, height: 100},bounceOnAddCallback: function() {console.log('done')}}).bindPopup('&lt;p align=center&gt; &lt;font size=2&gt; &lt;b&gt;Espagnol&lt;/font&gt;  &lt;br&gt;&lt;br&gt;CLG LOUISE MICHEL (public)&lt;/b&gt; &lt;br&gt;&lt;i&gt;CHAUMONT&lt;/i&gt; &lt;br&gt; &lt;table border align = center bgcolor = #D8D9CA width=100&gt; &lt;tr align=center &gt; &lt;th&gt; LV1 &lt;th&gt;&lt;tr align=center &gt; &lt;th&gt;LV2 &lt;th&gt;209&lt;tr align=center &gt; &lt;th&gt;LV3 &lt;th&gt;&lt;tr align=center &gt; &lt;th&gt; Lvapp &lt;th&gt;');EspagnolC0520039K.addTo (EspagnolC);</v>
      </c>
    </row>
    <row r="544" spans="1:17" x14ac:dyDescent="0.2">
      <c r="A544" s="7" t="s">
        <v>609</v>
      </c>
      <c r="B544" s="10" t="s">
        <v>578</v>
      </c>
      <c r="C544" s="7" t="s">
        <v>673</v>
      </c>
      <c r="D544" s="7" t="s">
        <v>311</v>
      </c>
      <c r="E544" s="7" t="s">
        <v>23</v>
      </c>
      <c r="F544" s="7" t="s">
        <v>312</v>
      </c>
      <c r="G544" s="7" t="s">
        <v>783</v>
      </c>
      <c r="H544" s="7" t="s">
        <v>1137</v>
      </c>
      <c r="I544" s="7" t="s">
        <v>1138</v>
      </c>
      <c r="J544" s="7" t="s">
        <v>1375</v>
      </c>
      <c r="K544" s="7" t="s">
        <v>1371</v>
      </c>
      <c r="L544" s="7" t="s">
        <v>289</v>
      </c>
      <c r="M544" s="38"/>
      <c r="N544" s="38">
        <v>240</v>
      </c>
      <c r="O544" s="38"/>
      <c r="P544" s="38"/>
      <c r="Q544" t="str">
        <f t="shared" si="10"/>
        <v>var EspagnolC0520040L=L.marker([47.8684592,5.3416006],{icon:icon_college,bounceOnAdd: true, bounceOnAddOptions: {duration: 500, height: 100},bounceOnAddCallback: function() {console.log('done')}}).bindPopup('&lt;p align=center&gt; &lt;font size=2&gt; &lt;b&gt;Espagnol&lt;/font&gt;  &lt;br&gt;&lt;br&gt;CLG LES FRANCHISES (public)&lt;/b&gt; &lt;br&gt;&lt;i&gt;LANGRES&lt;/i&gt; &lt;br&gt; &lt;table border align = center bgcolor = #D8D9CA width=100&gt; &lt;tr align=center &gt; &lt;th&gt; LV1 &lt;th&gt;&lt;tr align=center &gt; &lt;th&gt;LV2 &lt;th&gt;240&lt;tr align=center &gt; &lt;th&gt;LV3 &lt;th&gt;&lt;tr align=center &gt; &lt;th&gt; Lvapp &lt;th&gt;');EspagnolC0520040L.addTo (EspagnolC);</v>
      </c>
    </row>
    <row r="545" spans="1:17" x14ac:dyDescent="0.2">
      <c r="A545" s="7" t="s">
        <v>609</v>
      </c>
      <c r="B545" s="10" t="s">
        <v>302</v>
      </c>
      <c r="C545" s="7" t="s">
        <v>673</v>
      </c>
      <c r="D545" s="7" t="s">
        <v>313</v>
      </c>
      <c r="E545" s="7" t="s">
        <v>23</v>
      </c>
      <c r="F545" s="7" t="s">
        <v>314</v>
      </c>
      <c r="G545" s="7" t="s">
        <v>784</v>
      </c>
      <c r="H545" s="7" t="s">
        <v>1349</v>
      </c>
      <c r="I545" s="7" t="s">
        <v>1350</v>
      </c>
      <c r="J545" s="7" t="s">
        <v>1375</v>
      </c>
      <c r="K545" s="7" t="s">
        <v>1371</v>
      </c>
      <c r="L545" s="7" t="s">
        <v>302</v>
      </c>
      <c r="M545" s="38"/>
      <c r="N545" s="38">
        <v>158</v>
      </c>
      <c r="O545" s="38"/>
      <c r="P545" s="38"/>
      <c r="Q545" t="str">
        <f t="shared" si="10"/>
        <v>var EspagnolC0520049W=L.marker([48.6469942,4.9683225],{icon:icon_college,bounceOnAdd: true, bounceOnAddOptions: {duration: 500, height: 100},bounceOnAddCallback: function() {console.log('done')}}).bindPopup('&lt;p align=center&gt; &lt;font size=2&gt; &lt;b&gt;Espagnol&lt;/font&gt;  &lt;br&gt;&lt;br&gt;CLG ANNE FRANK (public)&lt;/b&gt; &lt;br&gt;&lt;i&gt;SAINT-DIZIER&lt;/i&gt; &lt;br&gt; &lt;table border align = center bgcolor = #D8D9CA width=100&gt; &lt;tr align=center &gt; &lt;th&gt; LV1 &lt;th&gt;&lt;tr align=center &gt; &lt;th&gt;LV2 &lt;th&gt;158&lt;tr align=center &gt; &lt;th&gt;LV3 &lt;th&gt;&lt;tr align=center &gt; &lt;th&gt; Lvapp &lt;th&gt;');EspagnolC0520049W.addTo (EspagnolC);</v>
      </c>
    </row>
    <row r="546" spans="1:17" x14ac:dyDescent="0.2">
      <c r="A546" s="7" t="s">
        <v>609</v>
      </c>
      <c r="B546" s="10" t="s">
        <v>302</v>
      </c>
      <c r="C546" s="7" t="s">
        <v>673</v>
      </c>
      <c r="D546" s="7" t="s">
        <v>315</v>
      </c>
      <c r="E546" s="7" t="s">
        <v>23</v>
      </c>
      <c r="F546" s="7" t="s">
        <v>316</v>
      </c>
      <c r="G546" s="7" t="s">
        <v>785</v>
      </c>
      <c r="H546" s="7" t="s">
        <v>1139</v>
      </c>
      <c r="I546" s="7" t="s">
        <v>1140</v>
      </c>
      <c r="J546" s="7" t="s">
        <v>1375</v>
      </c>
      <c r="K546" s="7" t="s">
        <v>1371</v>
      </c>
      <c r="L546" s="7" t="s">
        <v>302</v>
      </c>
      <c r="M546" s="38"/>
      <c r="N546" s="38">
        <v>146</v>
      </c>
      <c r="O546" s="38"/>
      <c r="P546" s="38"/>
      <c r="Q546" t="str">
        <f t="shared" si="10"/>
        <v>var EspagnolC0520050X=L.marker([48.6386835,4.9667119],{icon:icon_college,bounceOnAdd: true, bounceOnAddOptions: {duration: 500, height: 100},bounceOnAddCallback: function() {console.log('done')}}).bindPopup('&lt;p align=center&gt; &lt;font size=2&gt; &lt;b&gt;Espagnol&lt;/font&gt;  &lt;br&gt;&lt;br&gt;CLG LUIS ORTIZ (public)&lt;/b&gt; &lt;br&gt;&lt;i&gt;SAINT-DIZIER&lt;/i&gt; &lt;br&gt; &lt;table border align = center bgcolor = #D8D9CA width=100&gt; &lt;tr align=center &gt; &lt;th&gt; LV1 &lt;th&gt;&lt;tr align=center &gt; &lt;th&gt;LV2 &lt;th&gt;146&lt;tr align=center &gt; &lt;th&gt;LV3 &lt;th&gt;&lt;tr align=center &gt; &lt;th&gt; Lvapp &lt;th&gt;');EspagnolC0520050X.addTo (EspagnolC);</v>
      </c>
    </row>
    <row r="547" spans="1:17" x14ac:dyDescent="0.2">
      <c r="A547" s="7" t="s">
        <v>609</v>
      </c>
      <c r="B547" s="10" t="s">
        <v>302</v>
      </c>
      <c r="C547" s="7" t="s">
        <v>673</v>
      </c>
      <c r="D547" s="7" t="s">
        <v>317</v>
      </c>
      <c r="E547" s="7" t="s">
        <v>23</v>
      </c>
      <c r="F547" s="7" t="s">
        <v>318</v>
      </c>
      <c r="G547" s="7" t="s">
        <v>786</v>
      </c>
      <c r="H547" s="7" t="s">
        <v>1141</v>
      </c>
      <c r="I547" s="7" t="s">
        <v>1142</v>
      </c>
      <c r="J547" s="7" t="s">
        <v>1375</v>
      </c>
      <c r="K547" s="7" t="s">
        <v>1371</v>
      </c>
      <c r="L547" s="7" t="s">
        <v>302</v>
      </c>
      <c r="M547" s="38"/>
      <c r="N547" s="38">
        <v>186</v>
      </c>
      <c r="O547" s="38"/>
      <c r="P547" s="38"/>
      <c r="Q547" t="str">
        <f t="shared" si="10"/>
        <v>var EspagnolC0520051Y=L.marker([48.6387354,4.9314835],{icon:icon_college,bounceOnAdd: true, bounceOnAddOptions: {duration: 500, height: 100},bounceOnAddCallback: function() {console.log('done')}}).bindPopup('&lt;p align=center&gt; &lt;font size=2&gt; &lt;b&gt;Espagnol&lt;/font&gt;  &lt;br&gt;&lt;br&gt;CLG LA NOUE (public)&lt;/b&gt; &lt;br&gt;&lt;i&gt;SAINT-DIZIER&lt;/i&gt; &lt;br&gt; &lt;table border align = center bgcolor = #D8D9CA width=100&gt; &lt;tr align=center &gt; &lt;th&gt; LV1 &lt;th&gt;&lt;tr align=center &gt; &lt;th&gt;LV2 &lt;th&gt;186&lt;tr align=center &gt; &lt;th&gt;LV3 &lt;th&gt;&lt;tr align=center &gt; &lt;th&gt; Lvapp &lt;th&gt;');EspagnolC0520051Y.addTo (EspagnolC);</v>
      </c>
    </row>
    <row r="548" spans="1:17" x14ac:dyDescent="0.2">
      <c r="A548" s="7" t="s">
        <v>609</v>
      </c>
      <c r="B548" s="10" t="s">
        <v>578</v>
      </c>
      <c r="C548" s="7" t="s">
        <v>673</v>
      </c>
      <c r="D548" s="7" t="s">
        <v>319</v>
      </c>
      <c r="E548" s="7" t="s">
        <v>23</v>
      </c>
      <c r="F548" s="7" t="s">
        <v>288</v>
      </c>
      <c r="G548" s="7" t="s">
        <v>787</v>
      </c>
      <c r="H548" s="7" t="s">
        <v>1143</v>
      </c>
      <c r="I548" s="7" t="s">
        <v>1144</v>
      </c>
      <c r="J548" s="7" t="s">
        <v>1375</v>
      </c>
      <c r="K548" s="7" t="s">
        <v>1371</v>
      </c>
      <c r="L548" s="7" t="s">
        <v>289</v>
      </c>
      <c r="M548" s="38"/>
      <c r="N548" s="38">
        <v>144</v>
      </c>
      <c r="O548" s="38"/>
      <c r="P548" s="38"/>
      <c r="Q548" t="str">
        <f t="shared" si="10"/>
        <v>var EspagnolC0520052Z=L.marker([47.8621152,5.3339636],{icon:icon_college,bounceOnAdd: true, bounceOnAddOptions: {duration: 500, height: 100},bounceOnAddCallback: function() {console.log('done')}}).bindPopup('&lt;p align=center&gt; &lt;font size=2&gt; &lt;b&gt;Espagnol&lt;/font&gt;  &lt;br&gt;&lt;br&gt;CLG DIDEROT (public)&lt;/b&gt; &lt;br&gt;&lt;i&gt;LANGRES&lt;/i&gt; &lt;br&gt; &lt;table border align = center bgcolor = #D8D9CA width=100&gt; &lt;tr align=center &gt; &lt;th&gt; LV1 &lt;th&gt;&lt;tr align=center &gt; &lt;th&gt;LV2 &lt;th&gt;144&lt;tr align=center &gt; &lt;th&gt;LV3 &lt;th&gt;&lt;tr align=center &gt; &lt;th&gt; Lvapp &lt;th&gt;');EspagnolC0520052Z.addTo (EspagnolC);</v>
      </c>
    </row>
    <row r="549" spans="1:17" x14ac:dyDescent="0.2">
      <c r="A549" s="7" t="s">
        <v>609</v>
      </c>
      <c r="B549" s="10" t="s">
        <v>302</v>
      </c>
      <c r="C549" s="7" t="s">
        <v>673</v>
      </c>
      <c r="D549" s="7" t="s">
        <v>328</v>
      </c>
      <c r="E549" s="7" t="s">
        <v>23</v>
      </c>
      <c r="F549" s="7" t="s">
        <v>329</v>
      </c>
      <c r="G549" s="7" t="s">
        <v>789</v>
      </c>
      <c r="H549" s="7" t="s">
        <v>1147</v>
      </c>
      <c r="I549" s="7" t="s">
        <v>1148</v>
      </c>
      <c r="J549" s="7" t="s">
        <v>1375</v>
      </c>
      <c r="K549" s="7" t="s">
        <v>1371</v>
      </c>
      <c r="L549" s="7" t="s">
        <v>308</v>
      </c>
      <c r="M549" s="38"/>
      <c r="N549" s="38">
        <v>233</v>
      </c>
      <c r="O549" s="38"/>
      <c r="P549" s="38"/>
      <c r="Q549" t="str">
        <f t="shared" si="10"/>
        <v>var EspagnolC0520708M=L.marker([48.5045749,4.9411903],{icon:icon_college,bounceOnAdd: true, bounceOnAddOptions: {duration: 500, height: 100},bounceOnAddCallback: function() {console.log('done')}}).bindPopup('&lt;p align=center&gt; &lt;font size=2&gt; &lt;b&gt;Espagnol&lt;/font&gt;  &lt;br&gt;&lt;br&gt;CLG PAUL CLAUDEL (public)&lt;/b&gt; &lt;br&gt;&lt;i&gt;WASSY&lt;/i&gt; &lt;br&gt; &lt;table border align = center bgcolor = #D8D9CA width=100&gt; &lt;tr align=center &gt; &lt;th&gt; LV1 &lt;th&gt;&lt;tr align=center &gt; &lt;th&gt;LV2 &lt;th&gt;233&lt;tr align=center &gt; &lt;th&gt;LV3 &lt;th&gt;&lt;tr align=center &gt; &lt;th&gt; Lvapp &lt;th&gt;');EspagnolC0520708M.addTo (EspagnolC);</v>
      </c>
    </row>
    <row r="550" spans="1:17" x14ac:dyDescent="0.2">
      <c r="A550" s="7" t="s">
        <v>609</v>
      </c>
      <c r="B550" s="10" t="s">
        <v>578</v>
      </c>
      <c r="C550" s="7" t="s">
        <v>673</v>
      </c>
      <c r="D550" s="7" t="s">
        <v>333</v>
      </c>
      <c r="E550" s="7" t="s">
        <v>23</v>
      </c>
      <c r="F550" s="7" t="s">
        <v>334</v>
      </c>
      <c r="G550" s="7" t="s">
        <v>790</v>
      </c>
      <c r="H550" s="7" t="s">
        <v>1149</v>
      </c>
      <c r="I550" s="7" t="s">
        <v>1150</v>
      </c>
      <c r="J550" s="7" t="s">
        <v>1375</v>
      </c>
      <c r="K550" s="7" t="s">
        <v>1371</v>
      </c>
      <c r="L550" s="7" t="s">
        <v>273</v>
      </c>
      <c r="M550" s="38"/>
      <c r="N550" s="38">
        <v>196</v>
      </c>
      <c r="O550" s="38"/>
      <c r="P550" s="38"/>
      <c r="Q550" t="str">
        <f t="shared" si="10"/>
        <v>var EspagnolC0520733P=L.marker([48.1124791,5.1409211],{icon:icon_college,bounceOnAdd: true, bounceOnAddOptions: {duration: 500, height: 100},bounceOnAddCallback: function() {console.log('done')}}).bindPopup('&lt;p align=center&gt; &lt;font size=2&gt; &lt;b&gt;Espagnol&lt;/font&gt;  &lt;br&gt;&lt;br&gt;CLG CAMILLE SAINT-SAENS (public)&lt;/b&gt; &lt;br&gt;&lt;i&gt;CHAUMONT&lt;/i&gt; &lt;br&gt; &lt;table border align = center bgcolor = #D8D9CA width=100&gt; &lt;tr align=center &gt; &lt;th&gt; LV1 &lt;th&gt;&lt;tr align=center &gt; &lt;th&gt;LV2 &lt;th&gt;196&lt;tr align=center &gt; &lt;th&gt;LV3 &lt;th&gt;&lt;tr align=center &gt; &lt;th&gt; Lvapp &lt;th&gt;');EspagnolC0520733P.addTo (EspagnolC);</v>
      </c>
    </row>
    <row r="551" spans="1:17" x14ac:dyDescent="0.2">
      <c r="A551" s="7" t="s">
        <v>609</v>
      </c>
      <c r="B551" s="10" t="s">
        <v>578</v>
      </c>
      <c r="C551" s="7" t="s">
        <v>673</v>
      </c>
      <c r="D551" s="7" t="s">
        <v>335</v>
      </c>
      <c r="E551" s="7" t="s">
        <v>23</v>
      </c>
      <c r="F551" s="7" t="s">
        <v>336</v>
      </c>
      <c r="G551" s="7" t="s">
        <v>791</v>
      </c>
      <c r="H551" s="7" t="s">
        <v>1151</v>
      </c>
      <c r="I551" s="7" t="s">
        <v>1152</v>
      </c>
      <c r="J551" s="7" t="s">
        <v>1375</v>
      </c>
      <c r="K551" s="7" t="s">
        <v>1371</v>
      </c>
      <c r="L551" s="7" t="s">
        <v>273</v>
      </c>
      <c r="M551" s="38"/>
      <c r="N551" s="38">
        <v>166</v>
      </c>
      <c r="O551" s="38"/>
      <c r="P551" s="38"/>
      <c r="Q551" t="str">
        <f t="shared" si="10"/>
        <v>var EspagnolC0520737U=L.marker([48.0904096,5.1349555],{icon:icon_college,bounceOnAdd: true, bounceOnAddOptions: {duration: 500, height: 100},bounceOnAddCallback: function() {console.log('done')}}).bindPopup('&lt;p align=center&gt; &lt;font size=2&gt; &lt;b&gt;Espagnol&lt;/font&gt;  &lt;br&gt;&lt;br&gt;CLG LA ROCHOTTE (public)&lt;/b&gt; &lt;br&gt;&lt;i&gt;CHAUMONT&lt;/i&gt; &lt;br&gt; &lt;table border align = center bgcolor = #D8D9CA width=100&gt; &lt;tr align=center &gt; &lt;th&gt; LV1 &lt;th&gt;&lt;tr align=center &gt; &lt;th&gt;LV2 &lt;th&gt;166&lt;tr align=center &gt; &lt;th&gt;LV3 &lt;th&gt;&lt;tr align=center &gt; &lt;th&gt; Lvapp &lt;th&gt;');EspagnolC0520737U.addTo (EspagnolC);</v>
      </c>
    </row>
    <row r="552" spans="1:17" x14ac:dyDescent="0.2">
      <c r="A552" s="7" t="s">
        <v>609</v>
      </c>
      <c r="B552" s="10" t="s">
        <v>302</v>
      </c>
      <c r="C552" s="7" t="s">
        <v>673</v>
      </c>
      <c r="D552" s="7" t="s">
        <v>343</v>
      </c>
      <c r="E552" s="7" t="s">
        <v>23</v>
      </c>
      <c r="F552" s="7" t="s">
        <v>344</v>
      </c>
      <c r="G552" s="7" t="s">
        <v>794</v>
      </c>
      <c r="H552" s="7" t="s">
        <v>1157</v>
      </c>
      <c r="I552" s="7" t="s">
        <v>1158</v>
      </c>
      <c r="J552" s="7" t="s">
        <v>1375</v>
      </c>
      <c r="K552" s="7" t="s">
        <v>1371</v>
      </c>
      <c r="L552" s="7" t="s">
        <v>286</v>
      </c>
      <c r="M552" s="38"/>
      <c r="N552" s="38">
        <v>176</v>
      </c>
      <c r="O552" s="38"/>
      <c r="P552" s="38"/>
      <c r="Q552" t="str">
        <f t="shared" si="10"/>
        <v>var EspagnolC0520822L=L.marker([48.4417158,5.1530976],{icon:icon_college,bounceOnAdd: true, bounceOnAddOptions: {duration: 500, height: 100},bounceOnAddCallback: function() {console.log('done')}}).bindPopup('&lt;p align=center&gt; &lt;font size=2&gt; &lt;b&gt;Espagnol&lt;/font&gt;  &lt;br&gt;&lt;br&gt;CLG CRESSOT (public)&lt;/b&gt; &lt;br&gt;&lt;i&gt;JOINVILLE&lt;/i&gt; &lt;br&gt; &lt;table border align = center bgcolor = #D8D9CA width=100&gt; &lt;tr align=center &gt; &lt;th&gt; LV1 &lt;th&gt;&lt;tr align=center &gt; &lt;th&gt;LV2 &lt;th&gt;176&lt;tr align=center &gt; &lt;th&gt;LV3 &lt;th&gt;&lt;tr align=center &gt; &lt;th&gt; Lvapp &lt;th&gt;');EspagnolC0520822L.addTo (EspagnolC);</v>
      </c>
    </row>
    <row r="553" spans="1:17" x14ac:dyDescent="0.2">
      <c r="A553" s="7" t="s">
        <v>609</v>
      </c>
      <c r="B553" s="10" t="s">
        <v>302</v>
      </c>
      <c r="C553" s="7" t="s">
        <v>673</v>
      </c>
      <c r="D553" s="7" t="s">
        <v>345</v>
      </c>
      <c r="E553" s="7" t="s">
        <v>23</v>
      </c>
      <c r="F553" s="7" t="s">
        <v>346</v>
      </c>
      <c r="G553" s="7" t="s">
        <v>795</v>
      </c>
      <c r="H553" s="7" t="s">
        <v>1159</v>
      </c>
      <c r="I553" s="7" t="s">
        <v>1160</v>
      </c>
      <c r="J553" s="7" t="s">
        <v>1375</v>
      </c>
      <c r="K553" s="7" t="s">
        <v>1371</v>
      </c>
      <c r="L553" s="7" t="s">
        <v>347</v>
      </c>
      <c r="M553" s="38"/>
      <c r="N553" s="38">
        <v>191</v>
      </c>
      <c r="O553" s="38"/>
      <c r="P553" s="38"/>
      <c r="Q553" t="str">
        <f t="shared" si="10"/>
        <v>var EspagnolC0520842H=L.marker([48.5248788,5.114921],{icon:icon_college,bounceOnAdd: true, bounceOnAddOptions: {duration: 500, height: 100},bounceOnAddCallback: function() {console.log('done')}}).bindPopup('&lt;p align=center&gt; &lt;font size=2&gt; &lt;b&gt;Espagnol&lt;/font&gt;  &lt;br&gt;&lt;br&gt;CLG RENE ROLLIN (public)&lt;/b&gt; &lt;br&gt;&lt;i&gt;CHEVILLON&lt;/i&gt; &lt;br&gt; &lt;table border align = center bgcolor = #D8D9CA width=100&gt; &lt;tr align=center &gt; &lt;th&gt; LV1 &lt;th&gt;&lt;tr align=center &gt; &lt;th&gt;LV2 &lt;th&gt;191&lt;tr align=center &gt; &lt;th&gt;LV3 &lt;th&gt;&lt;tr align=center &gt; &lt;th&gt; Lvapp &lt;th&gt;');EspagnolC0520842H.addTo (EspagnolC);</v>
      </c>
    </row>
    <row r="554" spans="1:17" x14ac:dyDescent="0.2">
      <c r="A554" s="7" t="s">
        <v>11</v>
      </c>
      <c r="B554" s="10" t="s">
        <v>576</v>
      </c>
      <c r="C554" s="7" t="s">
        <v>674</v>
      </c>
      <c r="D554" s="7" t="s">
        <v>81</v>
      </c>
      <c r="E554" s="7" t="s">
        <v>23</v>
      </c>
      <c r="F554" s="7" t="s">
        <v>83</v>
      </c>
      <c r="G554" s="7" t="s">
        <v>796</v>
      </c>
      <c r="H554" s="7" t="s">
        <v>1161</v>
      </c>
      <c r="I554" s="7" t="s">
        <v>1162</v>
      </c>
      <c r="J554" s="7" t="s">
        <v>1375</v>
      </c>
      <c r="K554" s="7" t="s">
        <v>1371</v>
      </c>
      <c r="L554" s="7" t="s">
        <v>15</v>
      </c>
      <c r="M554" s="38"/>
      <c r="N554" s="38">
        <v>377</v>
      </c>
      <c r="O554" s="38"/>
      <c r="P554" s="38"/>
      <c r="Q554" t="str">
        <f t="shared" si="10"/>
        <v>var EspagnolC0080084Y=L.marker([49.7692393,4.716166],{icon:icon_college,bounceOnAdd: true, bounceOnAddOptions: {duration: 500, height: 100},bounceOnAddCallback: function() {console.log('done')}}).bindPopup('&lt;p align=center&gt; &lt;font size=2&gt; &lt;b&gt;Espagnol&lt;/font&gt;  &lt;br&gt;&lt;br&gt;CLG ST JEAN-BAPTISTE DE LA SALLE (privé)&lt;/b&gt; &lt;br&gt;&lt;i&gt;CHARLEVILLE-MEZIERES&lt;/i&gt; &lt;br&gt; &lt;table border align = center bgcolor = #D8D9CA width=100&gt; &lt;tr align=center &gt; &lt;th&gt; LV1 &lt;th&gt;&lt;tr align=center &gt; &lt;th&gt;LV2 &lt;th&gt;377&lt;tr align=center &gt; &lt;th&gt;LV3 &lt;th&gt;&lt;tr align=center &gt; &lt;th&gt; Lvapp &lt;th&gt;');EspagnolC0080084Y.addTo (EspagnolC);</v>
      </c>
    </row>
    <row r="555" spans="1:17" x14ac:dyDescent="0.2">
      <c r="A555" s="7" t="s">
        <v>11</v>
      </c>
      <c r="B555" s="10" t="s">
        <v>577</v>
      </c>
      <c r="C555" s="7" t="s">
        <v>674</v>
      </c>
      <c r="D555" s="7" t="s">
        <v>84</v>
      </c>
      <c r="E555" s="7" t="s">
        <v>23</v>
      </c>
      <c r="F555" s="7" t="s">
        <v>85</v>
      </c>
      <c r="G555" s="7" t="s">
        <v>797</v>
      </c>
      <c r="H555" s="7" t="s">
        <v>1163</v>
      </c>
      <c r="I555" s="7" t="s">
        <v>1164</v>
      </c>
      <c r="J555" s="7" t="s">
        <v>1375</v>
      </c>
      <c r="K555" s="7" t="s">
        <v>1371</v>
      </c>
      <c r="L555" s="7" t="s">
        <v>48</v>
      </c>
      <c r="M555" s="38"/>
      <c r="N555" s="38">
        <v>113</v>
      </c>
      <c r="O555" s="38"/>
      <c r="P555" s="38"/>
      <c r="Q555" t="str">
        <f t="shared" si="10"/>
        <v>var EspagnolC0080088C=L.marker([49.5039664,4.3639734],{icon:icon_college,bounceOnAdd: true, bounceOnAddOptions: {duration: 500, height: 100},bounceOnAddCallback: function() {console.log('done')}}).bindPopup('&lt;p align=center&gt; &lt;font size=2&gt; &lt;b&gt;Espagnol&lt;/font&gt;  &lt;br&gt;&lt;br&gt;CLG STE THERESE (privé)&lt;/b&gt; &lt;br&gt;&lt;i&gt;RETHEL&lt;/i&gt; &lt;br&gt; &lt;table border align = center bgcolor = #D8D9CA width=100&gt; &lt;tr align=center &gt; &lt;th&gt; LV1 &lt;th&gt;&lt;tr align=center &gt; &lt;th&gt;LV2 &lt;th&gt;113&lt;tr align=center &gt; &lt;th&gt;LV3 &lt;th&gt;&lt;tr align=center &gt; &lt;th&gt; Lvapp &lt;th&gt;');EspagnolC0080088C.addTo (EspagnolC);</v>
      </c>
    </row>
    <row r="556" spans="1:17" x14ac:dyDescent="0.2">
      <c r="A556" s="7" t="s">
        <v>11</v>
      </c>
      <c r="B556" s="10" t="s">
        <v>577</v>
      </c>
      <c r="C556" s="7" t="s">
        <v>674</v>
      </c>
      <c r="D556" s="7" t="s">
        <v>86</v>
      </c>
      <c r="E556" s="7" t="s">
        <v>23</v>
      </c>
      <c r="F556" s="7" t="s">
        <v>87</v>
      </c>
      <c r="G556" s="7" t="s">
        <v>798</v>
      </c>
      <c r="H556" s="7" t="s">
        <v>1165</v>
      </c>
      <c r="I556" s="7" t="s">
        <v>1166</v>
      </c>
      <c r="J556" s="7" t="s">
        <v>1375</v>
      </c>
      <c r="K556" s="7" t="s">
        <v>1371</v>
      </c>
      <c r="L556" s="7" t="s">
        <v>69</v>
      </c>
      <c r="M556" s="38"/>
      <c r="N556" s="38">
        <v>113</v>
      </c>
      <c r="O556" s="38"/>
      <c r="P556" s="38"/>
      <c r="Q556" t="str">
        <f t="shared" si="10"/>
        <v>var EspagnolC0080089D=L.marker([49.3974608,4.6979957],{icon:icon_college,bounceOnAdd: true, bounceOnAddOptions: {duration: 500, height: 100},bounceOnAddCallback: function() {console.log('done')}}).bindPopup('&lt;p align=center&gt; &lt;font size=2&gt; &lt;b&gt;Espagnol&lt;/font&gt;  &lt;br&gt;&lt;br&gt;CLG ST LOUIS (privé)&lt;/b&gt; &lt;br&gt;&lt;i&gt;VOUZIERS&lt;/i&gt; &lt;br&gt; &lt;table border align = center bgcolor = #D8D9CA width=100&gt; &lt;tr align=center &gt; &lt;th&gt; LV1 &lt;th&gt;&lt;tr align=center &gt; &lt;th&gt;LV2 &lt;th&gt;113&lt;tr align=center &gt; &lt;th&gt;LV3 &lt;th&gt;&lt;tr align=center &gt; &lt;th&gt; Lvapp &lt;th&gt;');EspagnolC0080089D.addTo (EspagnolC);</v>
      </c>
    </row>
    <row r="557" spans="1:17" x14ac:dyDescent="0.2">
      <c r="A557" s="7" t="s">
        <v>11</v>
      </c>
      <c r="B557" s="10" t="s">
        <v>576</v>
      </c>
      <c r="C557" s="7" t="s">
        <v>674</v>
      </c>
      <c r="D557" s="7" t="s">
        <v>122</v>
      </c>
      <c r="E557" s="7" t="s">
        <v>23</v>
      </c>
      <c r="F557" s="7" t="s">
        <v>123</v>
      </c>
      <c r="G557" s="7" t="s">
        <v>799</v>
      </c>
      <c r="H557" s="7" t="s">
        <v>1167</v>
      </c>
      <c r="I557" s="7" t="s">
        <v>1168</v>
      </c>
      <c r="J557" s="7" t="s">
        <v>1375</v>
      </c>
      <c r="K557" s="7" t="s">
        <v>1371</v>
      </c>
      <c r="L557" s="7" t="s">
        <v>15</v>
      </c>
      <c r="M557" s="38"/>
      <c r="N557" s="38">
        <v>148</v>
      </c>
      <c r="O557" s="38"/>
      <c r="P557" s="38"/>
      <c r="Q557" t="str">
        <f t="shared" si="10"/>
        <v>var EspagnolC0080994M=L.marker([49.7607164,4.714945],{icon:icon_college,bounceOnAdd: true, bounceOnAddOptions: {duration: 500, height: 100},bounceOnAddCallback: function() {console.log('done')}}).bindPopup('&lt;p align=center&gt; &lt;font size=2&gt; &lt;b&gt;Espagnol&lt;/font&gt;  &lt;br&gt;&lt;br&gt;CLG NOTRE DAME (privé)&lt;/b&gt; &lt;br&gt;&lt;i&gt;CHARLEVILLE-MEZIERES&lt;/i&gt; &lt;br&gt; &lt;table border align = center bgcolor = #D8D9CA width=100&gt; &lt;tr align=center &gt; &lt;th&gt; LV1 &lt;th&gt;&lt;tr align=center &gt; &lt;th&gt;LV2 &lt;th&gt;148&lt;tr align=center &gt; &lt;th&gt;LV3 &lt;th&gt;&lt;tr align=center &gt; &lt;th&gt; Lvapp &lt;th&gt;');EspagnolC0080994M.addTo (EspagnolC);</v>
      </c>
    </row>
    <row r="558" spans="1:17" x14ac:dyDescent="0.2">
      <c r="A558" s="7" t="s">
        <v>11</v>
      </c>
      <c r="B558" s="10" t="s">
        <v>576</v>
      </c>
      <c r="C558" s="7" t="s">
        <v>674</v>
      </c>
      <c r="D558" s="7" t="s">
        <v>124</v>
      </c>
      <c r="E558" s="7" t="s">
        <v>23</v>
      </c>
      <c r="F558" s="7" t="s">
        <v>77</v>
      </c>
      <c r="G558" s="7" t="s">
        <v>800</v>
      </c>
      <c r="H558" s="7" t="s">
        <v>1169</v>
      </c>
      <c r="I558" s="7" t="s">
        <v>1170</v>
      </c>
      <c r="J558" s="7" t="s">
        <v>1375</v>
      </c>
      <c r="K558" s="7" t="s">
        <v>1371</v>
      </c>
      <c r="L558" s="7" t="s">
        <v>57</v>
      </c>
      <c r="M558" s="38"/>
      <c r="N558" s="38">
        <v>274</v>
      </c>
      <c r="O558" s="38"/>
      <c r="P558" s="38"/>
      <c r="Q558" t="str">
        <f t="shared" si="10"/>
        <v>var EspagnolC0080995N=L.marker([49.7000019,4.9304687],{icon:icon_college,bounceOnAdd: true, bounceOnAddOptions: {duration: 500, height: 100},bounceOnAddCallback: function() {console.log('done')}}).bindPopup('&lt;p align=center&gt; &lt;font size=2&gt; &lt;b&gt;Espagnol&lt;/font&gt;  &lt;br&gt;&lt;br&gt;CLG MABILLON (privé)&lt;/b&gt; &lt;br&gt;&lt;i&gt;SEDAN&lt;/i&gt; &lt;br&gt; &lt;table border align = center bgcolor = #D8D9CA width=100&gt; &lt;tr align=center &gt; &lt;th&gt; LV1 &lt;th&gt;&lt;tr align=center &gt; &lt;th&gt;LV2 &lt;th&gt;274&lt;tr align=center &gt; &lt;th&gt;LV3 &lt;th&gt;&lt;tr align=center &gt; &lt;th&gt; Lvapp &lt;th&gt;');EspagnolC0080995N.addTo (EspagnolC);</v>
      </c>
    </row>
    <row r="559" spans="1:17" x14ac:dyDescent="0.2">
      <c r="A559" s="7" t="s">
        <v>149</v>
      </c>
      <c r="B559" s="10" t="s">
        <v>589</v>
      </c>
      <c r="C559" s="7" t="s">
        <v>674</v>
      </c>
      <c r="D559" s="7" t="s">
        <v>207</v>
      </c>
      <c r="E559" s="7" t="s">
        <v>23</v>
      </c>
      <c r="F559" s="7" t="s">
        <v>208</v>
      </c>
      <c r="G559" s="7" t="s">
        <v>802</v>
      </c>
      <c r="H559" s="7" t="s">
        <v>1173</v>
      </c>
      <c r="I559" s="7" t="s">
        <v>1174</v>
      </c>
      <c r="J559" s="7" t="s">
        <v>1375</v>
      </c>
      <c r="K559" s="7" t="s">
        <v>1371</v>
      </c>
      <c r="L559" s="7" t="s">
        <v>177</v>
      </c>
      <c r="M559" s="38"/>
      <c r="N559" s="38">
        <v>184</v>
      </c>
      <c r="O559" s="38"/>
      <c r="P559" s="38"/>
      <c r="Q559" t="str">
        <f t="shared" si="10"/>
        <v>var EspagnolC0100054E=L.marker([48.5205368,3.7290401],{icon:icon_college,bounceOnAdd: true, bounceOnAddOptions: {duration: 500, height: 100},bounceOnAddCallback: function() {console.log('done')}}).bindPopup('&lt;p align=center&gt; &lt;font size=2&gt; &lt;b&gt;Espagnol&lt;/font&gt;  &lt;br&gt;&lt;br&gt;CLG ST JOSEPH (privé)&lt;/b&gt; &lt;br&gt;&lt;i&gt;ROMILLY-SUR-SEINE&lt;/i&gt; &lt;br&gt; &lt;table border align = center bgcolor = #D8D9CA width=100&gt; &lt;tr align=center &gt; &lt;th&gt; LV1 &lt;th&gt;&lt;tr align=center &gt; &lt;th&gt;LV2 &lt;th&gt;184&lt;tr align=center &gt; &lt;th&gt;LV3 &lt;th&gt;&lt;tr align=center &gt; &lt;th&gt; Lvapp &lt;th&gt;');EspagnolC0100054E.addTo (EspagnolC);</v>
      </c>
    </row>
    <row r="560" spans="1:17" x14ac:dyDescent="0.2">
      <c r="A560" s="7" t="s">
        <v>149</v>
      </c>
      <c r="B560" s="10" t="s">
        <v>590</v>
      </c>
      <c r="C560" s="7" t="s">
        <v>674</v>
      </c>
      <c r="D560" s="7" t="s">
        <v>209</v>
      </c>
      <c r="E560" s="7" t="s">
        <v>23</v>
      </c>
      <c r="F560" s="7" t="s">
        <v>210</v>
      </c>
      <c r="G560" s="7" t="s">
        <v>803</v>
      </c>
      <c r="H560" s="7" t="s">
        <v>1351</v>
      </c>
      <c r="I560" s="7" t="s">
        <v>1352</v>
      </c>
      <c r="J560" s="7" t="s">
        <v>1375</v>
      </c>
      <c r="K560" s="7" t="s">
        <v>1371</v>
      </c>
      <c r="L560" s="7" t="s">
        <v>211</v>
      </c>
      <c r="M560" s="38"/>
      <c r="N560" s="38">
        <v>159</v>
      </c>
      <c r="O560" s="38"/>
      <c r="P560" s="38"/>
      <c r="Q560" t="str">
        <f t="shared" si="10"/>
        <v>var EspagnolC0100055F=L.marker([48.2949764,4.0589396],{icon:icon_college,bounceOnAdd: true, bounceOnAddOptions: {duration: 500, height: 100},bounceOnAddCallback: function() {console.log('done')}}).bindPopup('&lt;p align=center&gt; &lt;font size=2&gt; &lt;b&gt;Espagnol&lt;/font&gt;  &lt;br&gt;&lt;br&gt;CLG LOUIS BRISSON (privé)&lt;/b&gt; &lt;br&gt;&lt;i&gt;SAINTE-SAVINE&lt;/i&gt; &lt;br&gt; &lt;table border align = center bgcolor = #D8D9CA width=100&gt; &lt;tr align=center &gt; &lt;th&gt; LV1 &lt;th&gt;&lt;tr align=center &gt; &lt;th&gt;LV2 &lt;th&gt;159&lt;tr align=center &gt; &lt;th&gt;LV3 &lt;th&gt;&lt;tr align=center &gt; &lt;th&gt; Lvapp &lt;th&gt;');EspagnolC0100055F.addTo (EspagnolC);</v>
      </c>
    </row>
    <row r="561" spans="1:17" x14ac:dyDescent="0.2">
      <c r="A561" s="7" t="s">
        <v>149</v>
      </c>
      <c r="B561" s="10" t="s">
        <v>590</v>
      </c>
      <c r="C561" s="7" t="s">
        <v>674</v>
      </c>
      <c r="D561" s="7" t="s">
        <v>212</v>
      </c>
      <c r="E561" s="7" t="s">
        <v>23</v>
      </c>
      <c r="F561" s="7" t="s">
        <v>213</v>
      </c>
      <c r="G561" s="7" t="s">
        <v>804</v>
      </c>
      <c r="H561" s="7" t="s">
        <v>1175</v>
      </c>
      <c r="I561" s="7" t="s">
        <v>1176</v>
      </c>
      <c r="J561" s="7" t="s">
        <v>1375</v>
      </c>
      <c r="K561" s="7" t="s">
        <v>1371</v>
      </c>
      <c r="L561" s="7" t="s">
        <v>185</v>
      </c>
      <c r="M561" s="38"/>
      <c r="N561" s="38">
        <v>98</v>
      </c>
      <c r="O561" s="38"/>
      <c r="P561" s="38"/>
      <c r="Q561" t="str">
        <f t="shared" si="10"/>
        <v>var EspagnolC0100056G=L.marker([48.2913126,4.0772619],{icon:icon_college,bounceOnAdd: true, bounceOnAddOptions: {duration: 500, height: 100},bounceOnAddCallback: function() {console.log('done')}}).bindPopup('&lt;p align=center&gt; &lt;font size=2&gt; &lt;b&gt;Espagnol&lt;/font&gt;  &lt;br&gt;&lt;br&gt;CLG MARGUERITE BOURGEOYS (privé)&lt;/b&gt; &lt;br&gt;&lt;i&gt;TROYES&lt;/i&gt; &lt;br&gt; &lt;table border align = center bgcolor = #D8D9CA width=100&gt; &lt;tr align=center &gt; &lt;th&gt; LV1 &lt;th&gt;&lt;tr align=center &gt; &lt;th&gt;LV2 &lt;th&gt;98&lt;tr align=center &gt; &lt;th&gt;LV3 &lt;th&gt;&lt;tr align=center &gt; &lt;th&gt; Lvapp &lt;th&gt;');EspagnolC0100056G.addTo (EspagnolC);</v>
      </c>
    </row>
    <row r="562" spans="1:17" x14ac:dyDescent="0.2">
      <c r="A562" s="7" t="s">
        <v>149</v>
      </c>
      <c r="B562" s="10" t="s">
        <v>590</v>
      </c>
      <c r="C562" s="7" t="s">
        <v>674</v>
      </c>
      <c r="D562" s="7" t="s">
        <v>214</v>
      </c>
      <c r="E562" s="7" t="s">
        <v>23</v>
      </c>
      <c r="F562" s="7" t="s">
        <v>215</v>
      </c>
      <c r="G562" s="7" t="s">
        <v>1382</v>
      </c>
      <c r="H562" s="7" t="s">
        <v>1177</v>
      </c>
      <c r="I562" s="7" t="s">
        <v>1178</v>
      </c>
      <c r="J562" s="7" t="s">
        <v>1375</v>
      </c>
      <c r="K562" s="7" t="s">
        <v>1371</v>
      </c>
      <c r="L562" s="7" t="s">
        <v>185</v>
      </c>
      <c r="M562" s="38"/>
      <c r="N562" s="38">
        <v>219</v>
      </c>
      <c r="O562" s="38"/>
      <c r="P562" s="38"/>
      <c r="Q562" t="str">
        <f t="shared" si="10"/>
        <v>var EspagnolC0100057H=L.marker([48.2981521,4.083469],{icon:icon_college,bounceOnAdd: true, bounceOnAddOptions: {duration: 500, height: 100},bounceOnAddCallback: function() {console.log('done')}}).bindPopup('&lt;p align=center&gt; &lt;font size=2&gt; &lt;b&gt;Espagnol&lt;/font&gt;  &lt;br&gt;&lt;br&gt;CLG ST PIERRE EN L\'ISLE (privé)&lt;/b&gt; &lt;br&gt;&lt;i&gt;TROYES&lt;/i&gt; &lt;br&gt; &lt;table border align = center bgcolor = #D8D9CA width=100&gt; &lt;tr align=center &gt; &lt;th&gt; LV1 &lt;th&gt;&lt;tr align=center &gt; &lt;th&gt;LV2 &lt;th&gt;219&lt;tr align=center &gt; &lt;th&gt;LV3 &lt;th&gt;&lt;tr align=center &gt; &lt;th&gt; Lvapp &lt;th&gt;');EspagnolC0100057H.addTo (EspagnolC);</v>
      </c>
    </row>
    <row r="563" spans="1:17" x14ac:dyDescent="0.2">
      <c r="A563" s="7" t="s">
        <v>149</v>
      </c>
      <c r="B563" s="10" t="s">
        <v>590</v>
      </c>
      <c r="C563" s="7" t="s">
        <v>674</v>
      </c>
      <c r="D563" s="7" t="s">
        <v>216</v>
      </c>
      <c r="E563" s="7" t="s">
        <v>23</v>
      </c>
      <c r="F563" s="7" t="s">
        <v>217</v>
      </c>
      <c r="G563" s="7" t="s">
        <v>805</v>
      </c>
      <c r="H563" s="7" t="s">
        <v>1179</v>
      </c>
      <c r="I563" s="7" t="s">
        <v>1180</v>
      </c>
      <c r="J563" s="7" t="s">
        <v>1375</v>
      </c>
      <c r="K563" s="7" t="s">
        <v>1371</v>
      </c>
      <c r="L563" s="7" t="s">
        <v>185</v>
      </c>
      <c r="M563" s="38"/>
      <c r="N563" s="38">
        <v>105</v>
      </c>
      <c r="O563" s="38"/>
      <c r="P563" s="38"/>
      <c r="Q563" t="str">
        <f t="shared" si="10"/>
        <v>var EspagnolC0100058J=L.marker([48.2921276,4.0678559],{icon:icon_college,bounceOnAdd: true, bounceOnAddOptions: {duration: 500, height: 100},bounceOnAddCallback: function() {console.log('done')}}).bindPopup('&lt;p align=center&gt; &lt;font size=2&gt; &lt;b&gt;Espagnol&lt;/font&gt;  &lt;br&gt;&lt;br&gt;CLG ST DOMINIQUE SAVIO (privé)&lt;/b&gt; &lt;br&gt;&lt;i&gt;TROYES&lt;/i&gt; &lt;br&gt; &lt;table border align = center bgcolor = #D8D9CA width=100&gt; &lt;tr align=center &gt; &lt;th&gt; LV1 &lt;th&gt;&lt;tr align=center &gt; &lt;th&gt;LV2 &lt;th&gt;105&lt;tr align=center &gt; &lt;th&gt;LV3 &lt;th&gt;&lt;tr align=center &gt; &lt;th&gt; Lvapp &lt;th&gt;');EspagnolC0100058J.addTo (EspagnolC);</v>
      </c>
    </row>
    <row r="564" spans="1:17" x14ac:dyDescent="0.2">
      <c r="A564" s="7" t="s">
        <v>149</v>
      </c>
      <c r="B564" s="10" t="s">
        <v>590</v>
      </c>
      <c r="C564" s="7" t="s">
        <v>674</v>
      </c>
      <c r="D564" s="7" t="s">
        <v>232</v>
      </c>
      <c r="E564" s="7" t="s">
        <v>23</v>
      </c>
      <c r="F564" s="7" t="s">
        <v>233</v>
      </c>
      <c r="G564" s="7" t="s">
        <v>806</v>
      </c>
      <c r="H564" s="7" t="s">
        <v>1353</v>
      </c>
      <c r="I564" s="7" t="s">
        <v>1354</v>
      </c>
      <c r="J564" s="7" t="s">
        <v>1375</v>
      </c>
      <c r="K564" s="7" t="s">
        <v>1371</v>
      </c>
      <c r="L564" s="7" t="s">
        <v>155</v>
      </c>
      <c r="M564" s="38"/>
      <c r="N564" s="38">
        <v>67</v>
      </c>
      <c r="O564" s="38"/>
      <c r="P564" s="38"/>
      <c r="Q564" t="str">
        <f t="shared" si="10"/>
        <v>var EspagnolC0100745F=L.marker([48.1100472,4.3764915],{icon:icon_college,bounceOnAdd: true, bounceOnAddOptions: {duration: 500, height: 100},bounceOnAddCallback: function() {console.log('done')}}).bindPopup('&lt;p align=center&gt; &lt;font size=2&gt; &lt;b&gt;Espagnol&lt;/font&gt;  &lt;br&gt;&lt;br&gt;CLG HENRI BRETON (privé)&lt;/b&gt; &lt;br&gt;&lt;i&gt;BAR-SUR-SEINE&lt;/i&gt; &lt;br&gt; &lt;table border align = center bgcolor = #D8D9CA width=100&gt; &lt;tr align=center &gt; &lt;th&gt; LV1 &lt;th&gt;&lt;tr align=center &gt; &lt;th&gt;LV2 &lt;th&gt;67&lt;tr align=center &gt; &lt;th&gt;LV3 &lt;th&gt;&lt;tr align=center &gt; &lt;th&gt; Lvapp &lt;th&gt;');EspagnolC0100745F.addTo (EspagnolC);</v>
      </c>
    </row>
    <row r="565" spans="1:17" x14ac:dyDescent="0.2">
      <c r="A565" s="7" t="s">
        <v>149</v>
      </c>
      <c r="B565" s="10" t="s">
        <v>590</v>
      </c>
      <c r="C565" s="7" t="s">
        <v>674</v>
      </c>
      <c r="D565" s="7" t="s">
        <v>255</v>
      </c>
      <c r="E565" s="7" t="s">
        <v>23</v>
      </c>
      <c r="F565" s="7" t="s">
        <v>201</v>
      </c>
      <c r="G565" s="7" t="s">
        <v>807</v>
      </c>
      <c r="H565" s="7" t="s">
        <v>1181</v>
      </c>
      <c r="I565" s="7" t="s">
        <v>1182</v>
      </c>
      <c r="J565" s="7" t="s">
        <v>1375</v>
      </c>
      <c r="K565" s="7" t="s">
        <v>1371</v>
      </c>
      <c r="L565" s="7" t="s">
        <v>185</v>
      </c>
      <c r="M565" s="38"/>
      <c r="N565" s="38">
        <v>239</v>
      </c>
      <c r="O565" s="38"/>
      <c r="P565" s="38"/>
      <c r="Q565" t="str">
        <f t="shared" si="10"/>
        <v>var EspagnolC0100961R=L.marker([48.295504,4.0742785],{icon:icon_college,bounceOnAdd: true, bounceOnAddOptions: {duration: 500, height: 100},bounceOnAddCallback: function() {console.log('done')}}).bindPopup('&lt;p align=center&gt; &lt;font size=2&gt; &lt;b&gt;Espagnol&lt;/font&gt;  &lt;br&gt;&lt;br&gt;CLG ST FRANCOIS DE SALES (privé)&lt;/b&gt; &lt;br&gt;&lt;i&gt;TROYES&lt;/i&gt; &lt;br&gt; &lt;table border align = center bgcolor = #D8D9CA width=100&gt; &lt;tr align=center &gt; &lt;th&gt; LV1 &lt;th&gt;&lt;tr align=center &gt; &lt;th&gt;LV2 &lt;th&gt;239&lt;tr align=center &gt; &lt;th&gt;LV3 &lt;th&gt;&lt;tr align=center &gt; &lt;th&gt; Lvapp &lt;th&gt;');EspagnolC0100961R.addTo (EspagnolC);</v>
      </c>
    </row>
    <row r="566" spans="1:17" x14ac:dyDescent="0.2">
      <c r="A566" s="7" t="s">
        <v>149</v>
      </c>
      <c r="B566" s="10" t="s">
        <v>590</v>
      </c>
      <c r="C566" s="7" t="s">
        <v>674</v>
      </c>
      <c r="D566" s="7" t="s">
        <v>256</v>
      </c>
      <c r="E566" s="7" t="s">
        <v>23</v>
      </c>
      <c r="F566" s="7" t="s">
        <v>203</v>
      </c>
      <c r="G566" s="7" t="s">
        <v>808</v>
      </c>
      <c r="H566" s="7" t="s">
        <v>1183</v>
      </c>
      <c r="I566" s="7" t="s">
        <v>1184</v>
      </c>
      <c r="J566" s="7" t="s">
        <v>1375</v>
      </c>
      <c r="K566" s="7" t="s">
        <v>1371</v>
      </c>
      <c r="L566" s="7" t="s">
        <v>185</v>
      </c>
      <c r="M566" s="38"/>
      <c r="N566" s="38">
        <v>296</v>
      </c>
      <c r="O566" s="38"/>
      <c r="P566" s="38"/>
      <c r="Q566" t="str">
        <f t="shared" si="10"/>
        <v>var EspagnolC0100962S=L.marker([48.2966173,4.0705846],{icon:icon_college,bounceOnAdd: true, bounceOnAddOptions: {duration: 500, height: 100},bounceOnAddCallback: function() {console.log('done')}}).bindPopup('&lt;p align=center&gt; &lt;font size=2&gt; &lt;b&gt;Espagnol&lt;/font&gt;  &lt;br&gt;&lt;br&gt;CLG ST BERNARD (privé)&lt;/b&gt; &lt;br&gt;&lt;i&gt;TROYES&lt;/i&gt; &lt;br&gt; &lt;table border align = center bgcolor = #D8D9CA width=100&gt; &lt;tr align=center &gt; &lt;th&gt; LV1 &lt;th&gt;&lt;tr align=center &gt; &lt;th&gt;LV2 &lt;th&gt;296&lt;tr align=center &gt; &lt;th&gt;LV3 &lt;th&gt;&lt;tr align=center &gt; &lt;th&gt; Lvapp &lt;th&gt;');EspagnolC0100962S.addTo (EspagnolC);</v>
      </c>
    </row>
    <row r="567" spans="1:17" x14ac:dyDescent="0.2">
      <c r="A567" s="7" t="s">
        <v>356</v>
      </c>
      <c r="B567" s="10" t="s">
        <v>592</v>
      </c>
      <c r="C567" s="7" t="s">
        <v>674</v>
      </c>
      <c r="D567" s="7" t="s">
        <v>444</v>
      </c>
      <c r="E567" s="7" t="s">
        <v>23</v>
      </c>
      <c r="F567" s="7" t="s">
        <v>445</v>
      </c>
      <c r="G567" s="7" t="s">
        <v>809</v>
      </c>
      <c r="H567" s="7" t="s">
        <v>1185</v>
      </c>
      <c r="I567" s="7" t="s">
        <v>1186</v>
      </c>
      <c r="J567" s="7" t="s">
        <v>1375</v>
      </c>
      <c r="K567" s="7" t="s">
        <v>1371</v>
      </c>
      <c r="L567" s="7" t="s">
        <v>365</v>
      </c>
      <c r="M567" s="38"/>
      <c r="N567" s="38">
        <v>446</v>
      </c>
      <c r="O567" s="38"/>
      <c r="P567" s="38"/>
      <c r="Q567" t="str">
        <f t="shared" si="10"/>
        <v>var EspagnolC0511129A=L.marker([48.9580438,4.3690074],{icon:icon_college,bounceOnAdd: true, bounceOnAddOptions: {duration: 500, height: 100},bounceOnAddCallback: function() {console.log('done')}}).bindPopup('&lt;p align=center&gt; &lt;font size=2&gt; &lt;b&gt;Espagnol&lt;/font&gt;  &lt;br&gt;&lt;br&gt;CLG NOTRE-DAME PERRIER (privé)&lt;/b&gt; &lt;br&gt;&lt;i&gt;CHALONS-EN-CHAMPAGNE&lt;/i&gt; &lt;br&gt; &lt;table border align = center bgcolor = #D8D9CA width=100&gt; &lt;tr align=center &gt; &lt;th&gt; LV1 &lt;th&gt;&lt;tr align=center &gt; &lt;th&gt;LV2 &lt;th&gt;446&lt;tr align=center &gt; &lt;th&gt;LV3 &lt;th&gt;&lt;tr align=center &gt; &lt;th&gt; Lvapp &lt;th&gt;');EspagnolC0511129A.addTo (EspagnolC);</v>
      </c>
    </row>
    <row r="568" spans="1:17" x14ac:dyDescent="0.2">
      <c r="A568" s="7" t="s">
        <v>356</v>
      </c>
      <c r="B568" s="10" t="s">
        <v>372</v>
      </c>
      <c r="C568" s="7" t="s">
        <v>674</v>
      </c>
      <c r="D568" s="7" t="s">
        <v>448</v>
      </c>
      <c r="E568" s="7" t="s">
        <v>23</v>
      </c>
      <c r="F568" s="7" t="s">
        <v>594</v>
      </c>
      <c r="G568" s="7" t="s">
        <v>810</v>
      </c>
      <c r="H568" s="7" t="s">
        <v>1187</v>
      </c>
      <c r="I568" s="7" t="s">
        <v>1188</v>
      </c>
      <c r="J568" s="7" t="s">
        <v>1375</v>
      </c>
      <c r="K568" s="7" t="s">
        <v>1371</v>
      </c>
      <c r="L568" s="7" t="s">
        <v>449</v>
      </c>
      <c r="M568" s="38"/>
      <c r="N568" s="38">
        <v>53</v>
      </c>
      <c r="O568" s="38"/>
      <c r="P568" s="38"/>
      <c r="Q568" t="str">
        <f t="shared" si="10"/>
        <v>var EspagnolC0511133E=L.marker([49.0992631,3.7572182],{icon:icon_college,bounceOnAdd: true, bounceOnAddOptions: {duration: 500, height: 100},bounceOnAddCallback: function() {console.log('done')}}).bindPopup('&lt;p align=center&gt; &lt;font size=2&gt; &lt;b&gt;Espagnol&lt;/font&gt;  &lt;br&gt;&lt;br&gt;CLG DON BOSCO (privé)&lt;/b&gt; &lt;br&gt;&lt;i&gt;CHATILLON-SUR-MARNE&lt;/i&gt; &lt;br&gt; &lt;table border align = center bgcolor = #D8D9CA width=100&gt; &lt;tr align=center &gt; &lt;th&gt; LV1 &lt;th&gt;&lt;tr align=center &gt; &lt;th&gt;LV2 &lt;th&gt;53&lt;tr align=center &gt; &lt;th&gt;LV3 &lt;th&gt;&lt;tr align=center &gt; &lt;th&gt; Lvapp &lt;th&gt;');EspagnolC0511133E.addTo (EspagnolC);</v>
      </c>
    </row>
    <row r="569" spans="1:17" x14ac:dyDescent="0.2">
      <c r="A569" s="7" t="s">
        <v>356</v>
      </c>
      <c r="B569" s="10" t="s">
        <v>394</v>
      </c>
      <c r="C569" s="7" t="s">
        <v>674</v>
      </c>
      <c r="D569" s="7" t="s">
        <v>452</v>
      </c>
      <c r="E569" s="7" t="s">
        <v>23</v>
      </c>
      <c r="F569" s="7" t="s">
        <v>453</v>
      </c>
      <c r="G569" s="7" t="s">
        <v>811</v>
      </c>
      <c r="H569" s="7" t="s">
        <v>1189</v>
      </c>
      <c r="I569" s="7" t="s">
        <v>1190</v>
      </c>
      <c r="J569" s="7" t="s">
        <v>1375</v>
      </c>
      <c r="K569" s="7" t="s">
        <v>1371</v>
      </c>
      <c r="L569" s="7" t="s">
        <v>394</v>
      </c>
      <c r="M569" s="38"/>
      <c r="N569" s="38">
        <v>478</v>
      </c>
      <c r="O569" s="38"/>
      <c r="P569" s="38"/>
      <c r="Q569" t="str">
        <f t="shared" si="10"/>
        <v>var EspagnolC0511138K=L.marker([49.2520393,4.0378497],{icon:icon_college,bounceOnAdd: true, bounceOnAddOptions: {duration: 500, height: 100},bounceOnAddCallback: function() {console.log('done')}}).bindPopup('&lt;p align=center&gt; &lt;font size=2&gt; &lt;b&gt;Espagnol&lt;/font&gt;  &lt;br&gt;&lt;br&gt;CLG NOTRE-DAME (privé)&lt;/b&gt; &lt;br&gt;&lt;i&gt;REIMS&lt;/i&gt; &lt;br&gt; &lt;table border align = center bgcolor = #D8D9CA width=100&gt; &lt;tr align=center &gt; &lt;th&gt; LV1 &lt;th&gt;&lt;tr align=center &gt; &lt;th&gt;LV2 &lt;th&gt;478&lt;tr align=center &gt; &lt;th&gt;LV3 &lt;th&gt;&lt;tr align=center &gt; &lt;th&gt; Lvapp &lt;th&gt;');EspagnolC0511138K.addTo (EspagnolC);</v>
      </c>
    </row>
    <row r="570" spans="1:17" x14ac:dyDescent="0.2">
      <c r="A570" s="7" t="s">
        <v>356</v>
      </c>
      <c r="B570" s="10" t="s">
        <v>394</v>
      </c>
      <c r="C570" s="7" t="s">
        <v>674</v>
      </c>
      <c r="D570" s="7" t="s">
        <v>454</v>
      </c>
      <c r="E570" s="7" t="s">
        <v>23</v>
      </c>
      <c r="F570" s="7" t="s">
        <v>455</v>
      </c>
      <c r="G570" s="7" t="s">
        <v>1383</v>
      </c>
      <c r="H570" s="7" t="s">
        <v>1191</v>
      </c>
      <c r="I570" s="7" t="s">
        <v>1192</v>
      </c>
      <c r="J570" s="7" t="s">
        <v>1375</v>
      </c>
      <c r="K570" s="7" t="s">
        <v>1371</v>
      </c>
      <c r="L570" s="7" t="s">
        <v>394</v>
      </c>
      <c r="M570" s="38"/>
      <c r="N570" s="38">
        <v>305</v>
      </c>
      <c r="O570" s="38"/>
      <c r="P570" s="38"/>
      <c r="Q570" t="str">
        <f t="shared" si="10"/>
        <v>var EspagnolC0511139L=L.marker([49.2670457,4.0259227],{icon:icon_college,bounceOnAdd: true, bounceOnAddOptions: {duration: 500, height: 100},bounceOnAddCallback: function() {console.log('done')}}).bindPopup('&lt;p align=center&gt; &lt;font size=2&gt; &lt;b&gt;Espagnol&lt;/font&gt;  &lt;br&gt;&lt;br&gt;CLG JEANNE D\'ARC - LA SALLE (privé)&lt;/b&gt; &lt;br&gt;&lt;i&gt;REIMS&lt;/i&gt; &lt;br&gt; &lt;table border align = center bgcolor = #D8D9CA width=100&gt; &lt;tr align=center &gt; &lt;th&gt; LV1 &lt;th&gt;&lt;tr align=center &gt; &lt;th&gt;LV2 &lt;th&gt;305&lt;tr align=center &gt; &lt;th&gt;LV3 &lt;th&gt;&lt;tr align=center &gt; &lt;th&gt; Lvapp &lt;th&gt;');EspagnolC0511139L.addTo (EspagnolC);</v>
      </c>
    </row>
    <row r="571" spans="1:17" x14ac:dyDescent="0.2">
      <c r="A571" s="7" t="s">
        <v>356</v>
      </c>
      <c r="B571" s="10" t="s">
        <v>592</v>
      </c>
      <c r="C571" s="7" t="s">
        <v>674</v>
      </c>
      <c r="D571" s="7" t="s">
        <v>458</v>
      </c>
      <c r="E571" s="7" t="s">
        <v>23</v>
      </c>
      <c r="F571" s="7" t="s">
        <v>459</v>
      </c>
      <c r="G571" s="7" t="s">
        <v>812</v>
      </c>
      <c r="H571" s="7" t="s">
        <v>1193</v>
      </c>
      <c r="I571" s="7" t="s">
        <v>1194</v>
      </c>
      <c r="J571" s="7" t="s">
        <v>1375</v>
      </c>
      <c r="K571" s="7" t="s">
        <v>1371</v>
      </c>
      <c r="L571" s="7" t="s">
        <v>432</v>
      </c>
      <c r="M571" s="38"/>
      <c r="N571" s="38">
        <v>191</v>
      </c>
      <c r="O571" s="38"/>
      <c r="P571" s="38"/>
      <c r="Q571" t="str">
        <f t="shared" si="10"/>
        <v>var EspagnolC0511144S=L.marker([48.7265846,4.5869345],{icon:icon_college,bounceOnAdd: true, bounceOnAddOptions: {duration: 500, height: 100},bounceOnAddCallback: function() {console.log('done')}}).bindPopup('&lt;p align=center&gt; &lt;font size=2&gt; &lt;b&gt;Espagnol&lt;/font&gt;  &lt;br&gt;&lt;br&gt;CLG ST JEAN BAPTISTE DE LA SALLE (privé)&lt;/b&gt; &lt;br&gt;&lt;i&gt;VITRY-LE-FRANCOIS&lt;/i&gt; &lt;br&gt; &lt;table border align = center bgcolor = #D8D9CA width=100&gt; &lt;tr align=center &gt; &lt;th&gt; LV1 &lt;th&gt;&lt;tr align=center &gt; &lt;th&gt;LV2 &lt;th&gt;191&lt;tr align=center &gt; &lt;th&gt;LV3 &lt;th&gt;&lt;tr align=center &gt; &lt;th&gt; Lvapp &lt;th&gt;');EspagnolC0511144S.addTo (EspagnolC);</v>
      </c>
    </row>
    <row r="572" spans="1:17" x14ac:dyDescent="0.2">
      <c r="A572" s="7" t="s">
        <v>356</v>
      </c>
      <c r="B572" s="10" t="s">
        <v>372</v>
      </c>
      <c r="C572" s="7" t="s">
        <v>674</v>
      </c>
      <c r="D572" s="7" t="s">
        <v>469</v>
      </c>
      <c r="E572" s="7" t="s">
        <v>23</v>
      </c>
      <c r="F572" s="7" t="s">
        <v>451</v>
      </c>
      <c r="G572" s="7" t="s">
        <v>813</v>
      </c>
      <c r="H572" s="7" t="s">
        <v>1195</v>
      </c>
      <c r="I572" s="7" t="s">
        <v>1196</v>
      </c>
      <c r="J572" s="7" t="s">
        <v>1375</v>
      </c>
      <c r="K572" s="7" t="s">
        <v>1371</v>
      </c>
      <c r="L572" s="7" t="s">
        <v>372</v>
      </c>
      <c r="M572" s="38"/>
      <c r="N572" s="38">
        <v>302</v>
      </c>
      <c r="O572" s="38"/>
      <c r="P572" s="38"/>
      <c r="Q572" t="str">
        <f t="shared" si="10"/>
        <v>var EspagnolC0511173Y=L.marker([49.0415102,3.9574248],{icon:icon_college,bounceOnAdd: true, bounceOnAddOptions: {duration: 500, height: 100},bounceOnAddCallback: function() {console.log('done')}}).bindPopup('&lt;p align=center&gt; &lt;font size=2&gt; &lt;b&gt;Espagnol&lt;/font&gt;  &lt;br&gt;&lt;br&gt;CLG NOTRE-DAME ST VICTOR (privé)&lt;/b&gt; &lt;br&gt;&lt;i&gt;EPERNAY&lt;/i&gt; &lt;br&gt; &lt;table border align = center bgcolor = #D8D9CA width=100&gt; &lt;tr align=center &gt; &lt;th&gt; LV1 &lt;th&gt;&lt;tr align=center &gt; &lt;th&gt;LV2 &lt;th&gt;302&lt;tr align=center &gt; &lt;th&gt;LV3 &lt;th&gt;&lt;tr align=center &gt; &lt;th&gt; Lvapp &lt;th&gt;');EspagnolC0511173Y.addTo (EspagnolC);</v>
      </c>
    </row>
    <row r="573" spans="1:17" x14ac:dyDescent="0.2">
      <c r="A573" s="7" t="s">
        <v>356</v>
      </c>
      <c r="B573" s="10" t="s">
        <v>394</v>
      </c>
      <c r="C573" s="7" t="s">
        <v>674</v>
      </c>
      <c r="D573" s="7" t="s">
        <v>470</v>
      </c>
      <c r="E573" s="7" t="s">
        <v>23</v>
      </c>
      <c r="F573" s="7" t="s">
        <v>471</v>
      </c>
      <c r="G573" s="7" t="s">
        <v>814</v>
      </c>
      <c r="H573" s="7" t="s">
        <v>1197</v>
      </c>
      <c r="I573" s="7" t="s">
        <v>1198</v>
      </c>
      <c r="J573" s="7" t="s">
        <v>1375</v>
      </c>
      <c r="K573" s="7" t="s">
        <v>1371</v>
      </c>
      <c r="L573" s="7" t="s">
        <v>472</v>
      </c>
      <c r="M573" s="38"/>
      <c r="N573" s="38">
        <v>146</v>
      </c>
      <c r="O573" s="38"/>
      <c r="P573" s="38"/>
      <c r="Q573" t="str">
        <f t="shared" si="10"/>
        <v>var EspagnolC0511176B=L.marker([49.3071094,3.6774848],{icon:icon_college,bounceOnAdd: true, bounceOnAddOptions: {duration: 500, height: 100},bounceOnAddCallback: function() {console.log('done')}}).bindPopup('&lt;p align=center&gt; &lt;font size=2&gt; &lt;b&gt;Espagnol&lt;/font&gt;  &lt;br&gt;&lt;br&gt;CLG STE MACRE (privé)&lt;/b&gt; &lt;br&gt;&lt;i&gt;FISMES&lt;/i&gt; &lt;br&gt; &lt;table border align = center bgcolor = #D8D9CA width=100&gt; &lt;tr align=center &gt; &lt;th&gt; LV1 &lt;th&gt;&lt;tr align=center &gt; &lt;th&gt;LV2 &lt;th&gt;146&lt;tr align=center &gt; &lt;th&gt;LV3 &lt;th&gt;&lt;tr align=center &gt; &lt;th&gt; Lvapp &lt;th&gt;');EspagnolC0511176B.addTo (EspagnolC);</v>
      </c>
    </row>
    <row r="574" spans="1:17" x14ac:dyDescent="0.2">
      <c r="A574" s="7" t="s">
        <v>356</v>
      </c>
      <c r="B574" s="10" t="s">
        <v>372</v>
      </c>
      <c r="C574" s="7" t="s">
        <v>674</v>
      </c>
      <c r="D574" s="7" t="s">
        <v>473</v>
      </c>
      <c r="E574" s="7" t="s">
        <v>23</v>
      </c>
      <c r="F574" s="7" t="s">
        <v>474</v>
      </c>
      <c r="G574" s="7" t="s">
        <v>1384</v>
      </c>
      <c r="H574" s="7" t="s">
        <v>1199</v>
      </c>
      <c r="I574" s="7" t="s">
        <v>1200</v>
      </c>
      <c r="J574" s="7" t="s">
        <v>1375</v>
      </c>
      <c r="K574" s="7" t="s">
        <v>1371</v>
      </c>
      <c r="L574" s="7" t="s">
        <v>380</v>
      </c>
      <c r="M574" s="38"/>
      <c r="N574" s="38">
        <v>101</v>
      </c>
      <c r="O574" s="38"/>
      <c r="P574" s="38"/>
      <c r="Q574" t="str">
        <f t="shared" si="10"/>
        <v>var EspagnolC0511177C=L.marker([48.8692889,3.5346075],{icon:icon_college,bounceOnAdd: true, bounceOnAddOptions: {duration: 500, height: 100},bounceOnAddCallback: function() {console.log('done')}}).bindPopup('&lt;p align=center&gt; &lt;font size=2&gt; &lt;b&gt;Espagnol&lt;/font&gt;  &lt;br&gt;&lt;br&gt;CLG SAINTE JEANNE D\'ARC (privé)&lt;/b&gt; &lt;br&gt;&lt;i&gt;MONTMIRAIL&lt;/i&gt; &lt;br&gt; &lt;table border align = center bgcolor = #D8D9CA width=100&gt; &lt;tr align=center &gt; &lt;th&gt; LV1 &lt;th&gt;&lt;tr align=center &gt; &lt;th&gt;LV2 &lt;th&gt;101&lt;tr align=center &gt; &lt;th&gt;LV3 &lt;th&gt;&lt;tr align=center &gt; &lt;th&gt; Lvapp &lt;th&gt;');EspagnolC0511177C.addTo (EspagnolC);</v>
      </c>
    </row>
    <row r="575" spans="1:17" x14ac:dyDescent="0.2">
      <c r="A575" s="7" t="s">
        <v>356</v>
      </c>
      <c r="B575" s="10" t="s">
        <v>394</v>
      </c>
      <c r="C575" s="7" t="s">
        <v>674</v>
      </c>
      <c r="D575" s="7" t="s">
        <v>475</v>
      </c>
      <c r="E575" s="7" t="s">
        <v>23</v>
      </c>
      <c r="F575" s="7" t="s">
        <v>476</v>
      </c>
      <c r="G575" s="7" t="s">
        <v>815</v>
      </c>
      <c r="H575" s="7" t="s">
        <v>1201</v>
      </c>
      <c r="I575" s="7" t="s">
        <v>1202</v>
      </c>
      <c r="J575" s="7" t="s">
        <v>1375</v>
      </c>
      <c r="K575" s="7" t="s">
        <v>1371</v>
      </c>
      <c r="L575" s="7" t="s">
        <v>394</v>
      </c>
      <c r="M575" s="38">
        <v>32</v>
      </c>
      <c r="N575" s="38">
        <v>264</v>
      </c>
      <c r="O575" s="38"/>
      <c r="P575" s="38"/>
      <c r="Q575" t="str">
        <f t="shared" si="10"/>
        <v>var EspagnolC0511178D=L.marker([49.2608478,4.0456024],{icon:icon_college,bounceOnAdd: true, bounceOnAddOptions: {duration: 500, height: 100},bounceOnAddCallback: function() {console.log('done')}}).bindPopup('&lt;p align=center&gt; &lt;font size=2&gt; &lt;b&gt;Espagnol&lt;/font&gt;  &lt;br&gt;&lt;br&gt;CLG SAINT ANDRE (privé)&lt;/b&gt; &lt;br&gt;&lt;i&gt;REIMS&lt;/i&gt; &lt;br&gt; &lt;table border align = center bgcolor = #D8D9CA width=100&gt; &lt;tr align=center &gt; &lt;th&gt; LV1 &lt;th&gt;32&lt;tr align=center &gt; &lt;th&gt;LV2 &lt;th&gt;264&lt;tr align=center &gt; &lt;th&gt;LV3 &lt;th&gt;&lt;tr align=center &gt; &lt;th&gt; Lvapp &lt;th&gt;');EspagnolC0511178D.addTo (EspagnolC);</v>
      </c>
    </row>
    <row r="576" spans="1:17" x14ac:dyDescent="0.2">
      <c r="A576" s="7" t="s">
        <v>356</v>
      </c>
      <c r="B576" s="10" t="s">
        <v>394</v>
      </c>
      <c r="C576" s="7" t="s">
        <v>674</v>
      </c>
      <c r="D576" s="7" t="s">
        <v>479</v>
      </c>
      <c r="E576" s="7" t="s">
        <v>23</v>
      </c>
      <c r="F576" s="7" t="s">
        <v>461</v>
      </c>
      <c r="G576" s="7" t="s">
        <v>816</v>
      </c>
      <c r="H576" s="7" t="s">
        <v>1203</v>
      </c>
      <c r="I576" s="7" t="s">
        <v>1204</v>
      </c>
      <c r="J576" s="7" t="s">
        <v>1375</v>
      </c>
      <c r="K576" s="7" t="s">
        <v>1371</v>
      </c>
      <c r="L576" s="7" t="s">
        <v>394</v>
      </c>
      <c r="M576" s="38"/>
      <c r="N576" s="38">
        <v>247</v>
      </c>
      <c r="O576" s="38"/>
      <c r="P576" s="38"/>
      <c r="Q576" t="str">
        <f t="shared" si="10"/>
        <v>var EspagnolC0511180F=L.marker([49.2459803,4.0136616],{icon:icon_college,bounceOnAdd: true, bounceOnAddOptions: {duration: 500, height: 100},bounceOnAddCallback: function() {console.log('done')}}).bindPopup('&lt;p align=center&gt; &lt;font size=2&gt; &lt;b&gt;Espagnol&lt;/font&gt;  &lt;br&gt;&lt;br&gt;CLG ST MICHEL (privé)&lt;/b&gt; &lt;br&gt;&lt;i&gt;REIMS&lt;/i&gt; &lt;br&gt; &lt;table border align = center bgcolor = #D8D9CA width=100&gt; &lt;tr align=center &gt; &lt;th&gt; LV1 &lt;th&gt;&lt;tr align=center &gt; &lt;th&gt;LV2 &lt;th&gt;247&lt;tr align=center &gt; &lt;th&gt;LV3 &lt;th&gt;&lt;tr align=center &gt; &lt;th&gt; Lvapp &lt;th&gt;');EspagnolC0511180F.addTo (EspagnolC);</v>
      </c>
    </row>
    <row r="577" spans="1:17" x14ac:dyDescent="0.2">
      <c r="A577" s="7" t="s">
        <v>356</v>
      </c>
      <c r="B577" s="10" t="s">
        <v>592</v>
      </c>
      <c r="C577" s="7" t="s">
        <v>674</v>
      </c>
      <c r="D577" s="7" t="s">
        <v>529</v>
      </c>
      <c r="E577" s="7" t="s">
        <v>23</v>
      </c>
      <c r="F577" s="7" t="s">
        <v>530</v>
      </c>
      <c r="G577" s="7" t="s">
        <v>817</v>
      </c>
      <c r="H577" s="7" t="s">
        <v>1205</v>
      </c>
      <c r="I577" s="7" t="s">
        <v>1206</v>
      </c>
      <c r="J577" s="7" t="s">
        <v>1375</v>
      </c>
      <c r="K577" s="7" t="s">
        <v>1371</v>
      </c>
      <c r="L577" s="7" t="s">
        <v>365</v>
      </c>
      <c r="M577" s="38"/>
      <c r="N577" s="38">
        <v>169</v>
      </c>
      <c r="O577" s="38"/>
      <c r="P577" s="38"/>
      <c r="Q577" t="str">
        <f t="shared" si="10"/>
        <v>var EspagnolC0511711H=L.marker([48.9549297,4.3563094],{icon:icon_college,bounceOnAdd: true, bounceOnAddOptions: {duration: 500, height: 100},bounceOnAddCallback: function() {console.log('done')}}).bindPopup('&lt;p align=center&gt; &lt;font size=2&gt; &lt;b&gt;Espagnol&lt;/font&gt;  &lt;br&gt;&lt;br&gt;CLG ST ETIENNE (privé)&lt;/b&gt; &lt;br&gt;&lt;i&gt;CHALONS-EN-CHAMPAGNE&lt;/i&gt; &lt;br&gt; &lt;table border align = center bgcolor = #D8D9CA width=100&gt; &lt;tr align=center &gt; &lt;th&gt; LV1 &lt;th&gt;&lt;tr align=center &gt; &lt;th&gt;LV2 &lt;th&gt;169&lt;tr align=center &gt; &lt;th&gt;LV3 &lt;th&gt;&lt;tr align=center &gt; &lt;th&gt; Lvapp &lt;th&gt;');EspagnolC0511711H.addTo (EspagnolC);</v>
      </c>
    </row>
    <row r="578" spans="1:17" x14ac:dyDescent="0.2">
      <c r="A578" s="7" t="s">
        <v>356</v>
      </c>
      <c r="B578" s="10" t="s">
        <v>394</v>
      </c>
      <c r="C578" s="7" t="s">
        <v>674</v>
      </c>
      <c r="D578" s="7" t="s">
        <v>531</v>
      </c>
      <c r="E578" s="7" t="s">
        <v>23</v>
      </c>
      <c r="F578" s="7" t="s">
        <v>208</v>
      </c>
      <c r="G578" s="7" t="s">
        <v>802</v>
      </c>
      <c r="H578" s="7" t="s">
        <v>1207</v>
      </c>
      <c r="I578" s="7" t="s">
        <v>1208</v>
      </c>
      <c r="J578" s="7" t="s">
        <v>1375</v>
      </c>
      <c r="K578" s="7" t="s">
        <v>1371</v>
      </c>
      <c r="L578" s="7" t="s">
        <v>394</v>
      </c>
      <c r="M578" s="38"/>
      <c r="N578" s="38">
        <v>260</v>
      </c>
      <c r="O578" s="38"/>
      <c r="P578" s="38"/>
      <c r="Q578" t="str">
        <f t="shared" si="10"/>
        <v>var EspagnolC0511799D=L.marker([49.2477831,4.0346098],{icon:icon_college,bounceOnAdd: true, bounceOnAddOptions: {duration: 500, height: 100},bounceOnAddCallback: function() {console.log('done')}}).bindPopup('&lt;p align=center&gt; &lt;font size=2&gt; &lt;b&gt;Espagnol&lt;/font&gt;  &lt;br&gt;&lt;br&gt;CLG ST JOSEPH (privé)&lt;/b&gt; &lt;br&gt;&lt;i&gt;REIMS&lt;/i&gt; &lt;br&gt; &lt;table border align = center bgcolor = #D8D9CA width=100&gt; &lt;tr align=center &gt; &lt;th&gt; LV1 &lt;th&gt;&lt;tr align=center &gt; &lt;th&gt;LV2 &lt;th&gt;260&lt;tr align=center &gt; &lt;th&gt;LV3 &lt;th&gt;&lt;tr align=center &gt; &lt;th&gt; Lvapp &lt;th&gt;');EspagnolC0511799D.addTo (EspagnolC);</v>
      </c>
    </row>
    <row r="579" spans="1:17" x14ac:dyDescent="0.2">
      <c r="A579" s="7" t="s">
        <v>356</v>
      </c>
      <c r="B579" s="10" t="s">
        <v>394</v>
      </c>
      <c r="C579" s="7" t="s">
        <v>674</v>
      </c>
      <c r="D579" s="7" t="s">
        <v>532</v>
      </c>
      <c r="E579" s="7" t="s">
        <v>23</v>
      </c>
      <c r="F579" s="7" t="s">
        <v>352</v>
      </c>
      <c r="G579" s="7" t="s">
        <v>818</v>
      </c>
      <c r="H579" s="7" t="s">
        <v>1209</v>
      </c>
      <c r="I579" s="7" t="s">
        <v>1210</v>
      </c>
      <c r="J579" s="7" t="s">
        <v>1375</v>
      </c>
      <c r="K579" s="7" t="s">
        <v>1371</v>
      </c>
      <c r="L579" s="7" t="s">
        <v>394</v>
      </c>
      <c r="M579" s="38"/>
      <c r="N579" s="38">
        <v>433</v>
      </c>
      <c r="O579" s="38"/>
      <c r="P579" s="38"/>
      <c r="Q579" t="str">
        <f t="shared" si="10"/>
        <v>var EspagnolC0511801F=L.marker([49.2397886,4.0258816],{icon:icon_college,bounceOnAdd: true, bounceOnAddOptions: {duration: 500, height: 100},bounceOnAddCallback: function() {console.log('done')}}).bindPopup('&lt;p align=center&gt; &lt;font size=2&gt; &lt;b&gt;Espagnol&lt;/font&gt;  &lt;br&gt;&lt;br&gt;CLG SACRE-COEUR (privé)&lt;/b&gt; &lt;br&gt;&lt;i&gt;REIMS&lt;/i&gt; &lt;br&gt; &lt;table border align = center bgcolor = #D8D9CA width=100&gt; &lt;tr align=center &gt; &lt;th&gt; LV1 &lt;th&gt;&lt;tr align=center &gt; &lt;th&gt;LV2 &lt;th&gt;433&lt;tr align=center &gt; &lt;th&gt;LV3 &lt;th&gt;&lt;tr align=center &gt; &lt;th&gt; Lvapp &lt;th&gt;');EspagnolC0511801F.addTo (EspagnolC);</v>
      </c>
    </row>
    <row r="580" spans="1:17" x14ac:dyDescent="0.2">
      <c r="A580" s="7" t="s">
        <v>609</v>
      </c>
      <c r="B580" s="10" t="s">
        <v>578</v>
      </c>
      <c r="C580" s="7" t="s">
        <v>674</v>
      </c>
      <c r="D580" s="7" t="s">
        <v>350</v>
      </c>
      <c r="E580" s="7" t="s">
        <v>23</v>
      </c>
      <c r="F580" s="7" t="s">
        <v>323</v>
      </c>
      <c r="G580" s="7" t="s">
        <v>819</v>
      </c>
      <c r="H580" s="7" t="s">
        <v>1211</v>
      </c>
      <c r="I580" s="7" t="s">
        <v>1212</v>
      </c>
      <c r="J580" s="7" t="s">
        <v>1375</v>
      </c>
      <c r="K580" s="7" t="s">
        <v>1371</v>
      </c>
      <c r="L580" s="7" t="s">
        <v>273</v>
      </c>
      <c r="M580" s="38"/>
      <c r="N580" s="38">
        <v>174</v>
      </c>
      <c r="O580" s="38"/>
      <c r="P580" s="38"/>
      <c r="Q580" t="str">
        <f t="shared" si="10"/>
        <v>var EspagnolC0520966T=L.marker([48.0780486,5.146869],{icon:icon_college,bounceOnAdd: true, bounceOnAddOptions: {duration: 500, height: 100},bounceOnAddCallback: function() {console.log('done')}}).bindPopup('&lt;p align=center&gt; &lt;font size=2&gt; &lt;b&gt;Espagnol&lt;/font&gt;  &lt;br&gt;&lt;br&gt;CLG OUDINOT (privé)&lt;/b&gt; &lt;br&gt;&lt;i&gt;CHAUMONT&lt;/i&gt; &lt;br&gt; &lt;table border align = center bgcolor = #D8D9CA width=100&gt; &lt;tr align=center &gt; &lt;th&gt; LV1 &lt;th&gt;&lt;tr align=center &gt; &lt;th&gt;LV2 &lt;th&gt;174&lt;tr align=center &gt; &lt;th&gt;LV3 &lt;th&gt;&lt;tr align=center &gt; &lt;th&gt; Lvapp &lt;th&gt;');EspagnolC0520966T.addTo (EspagnolC);</v>
      </c>
    </row>
    <row r="581" spans="1:17" x14ac:dyDescent="0.2">
      <c r="A581" s="7" t="s">
        <v>609</v>
      </c>
      <c r="B581" s="10" t="s">
        <v>578</v>
      </c>
      <c r="C581" s="7" t="s">
        <v>674</v>
      </c>
      <c r="D581" s="7" t="s">
        <v>351</v>
      </c>
      <c r="E581" s="7" t="s">
        <v>23</v>
      </c>
      <c r="F581" s="7" t="s">
        <v>352</v>
      </c>
      <c r="G581" s="7" t="s">
        <v>818</v>
      </c>
      <c r="H581" s="7" t="s">
        <v>1213</v>
      </c>
      <c r="I581" s="7" t="s">
        <v>1214</v>
      </c>
      <c r="J581" s="7" t="s">
        <v>1375</v>
      </c>
      <c r="K581" s="7" t="s">
        <v>1371</v>
      </c>
      <c r="L581" s="7" t="s">
        <v>289</v>
      </c>
      <c r="M581" s="38"/>
      <c r="N581" s="38">
        <v>110</v>
      </c>
      <c r="O581" s="38"/>
      <c r="P581" s="38"/>
      <c r="Q581" t="str">
        <f t="shared" si="10"/>
        <v>var EspagnolC0520967U=L.marker([47.8644543,5.3357281],{icon:icon_college,bounceOnAdd: true, bounceOnAddOptions: {duration: 500, height: 100},bounceOnAddCallback: function() {console.log('done')}}).bindPopup('&lt;p align=center&gt; &lt;font size=2&gt; &lt;b&gt;Espagnol&lt;/font&gt;  &lt;br&gt;&lt;br&gt;CLG SACRE-COEUR (privé)&lt;/b&gt; &lt;br&gt;&lt;i&gt;LANGRES&lt;/i&gt; &lt;br&gt; &lt;table border align = center bgcolor = #D8D9CA width=100&gt; &lt;tr align=center &gt; &lt;th&gt; LV1 &lt;th&gt;&lt;tr align=center &gt; &lt;th&gt;LV2 &lt;th&gt;110&lt;tr align=center &gt; &lt;th&gt;LV3 &lt;th&gt;&lt;tr align=center &gt; &lt;th&gt; Lvapp &lt;th&gt;');EspagnolC0520967U.addTo (EspagnolC);</v>
      </c>
    </row>
    <row r="582" spans="1:17" x14ac:dyDescent="0.2">
      <c r="A582" s="7" t="s">
        <v>609</v>
      </c>
      <c r="B582" s="10" t="s">
        <v>302</v>
      </c>
      <c r="C582" s="7" t="s">
        <v>674</v>
      </c>
      <c r="D582" s="7" t="s">
        <v>353</v>
      </c>
      <c r="E582" s="7" t="s">
        <v>23</v>
      </c>
      <c r="F582" s="7" t="s">
        <v>598</v>
      </c>
      <c r="G582" s="7" t="s">
        <v>820</v>
      </c>
      <c r="H582" s="7" t="s">
        <v>1215</v>
      </c>
      <c r="I582" s="7" t="s">
        <v>1216</v>
      </c>
      <c r="J582" s="7" t="s">
        <v>1375</v>
      </c>
      <c r="K582" s="7" t="s">
        <v>1371</v>
      </c>
      <c r="L582" s="7" t="s">
        <v>302</v>
      </c>
      <c r="M582" s="38"/>
      <c r="N582" s="38">
        <v>305</v>
      </c>
      <c r="O582" s="38"/>
      <c r="P582" s="38"/>
      <c r="Q582" t="str">
        <f t="shared" si="10"/>
        <v>var EspagnolC0520968V=L.marker([48.6386466,4.9479875],{icon:icon_college,bounceOnAdd: true, bounceOnAddOptions: {duration: 500, height: 100},bounceOnAddCallback: function() {console.log('done')}}).bindPopup('&lt;p align=center&gt; &lt;font size=2&gt; &lt;b&gt;Espagnol&lt;/font&gt;  &lt;br&gt;&lt;br&gt;CLG ESTIC (privé)&lt;/b&gt; &lt;br&gt;&lt;i&gt;SAINT-DIZIER&lt;/i&gt; &lt;br&gt; &lt;table border align = center bgcolor = #D8D9CA width=100&gt; &lt;tr align=center &gt; &lt;th&gt; LV1 &lt;th&gt;&lt;tr align=center &gt; &lt;th&gt;LV2 &lt;th&gt;305&lt;tr align=center &gt; &lt;th&gt;LV3 &lt;th&gt;&lt;tr align=center &gt; &lt;th&gt; Lvapp &lt;th&gt;');EspagnolC0520968V.addTo (EspagnolC);</v>
      </c>
    </row>
    <row r="583" spans="1:17" x14ac:dyDescent="0.2">
      <c r="A583" s="7" t="s">
        <v>11</v>
      </c>
      <c r="B583" s="10" t="s">
        <v>576</v>
      </c>
      <c r="C583" s="7" t="s">
        <v>673</v>
      </c>
      <c r="D583" s="7" t="s">
        <v>12</v>
      </c>
      <c r="E583" s="7" t="s">
        <v>13</v>
      </c>
      <c r="F583" s="7" t="s">
        <v>14</v>
      </c>
      <c r="G583" s="7" t="s">
        <v>823</v>
      </c>
      <c r="H583" s="7" t="s">
        <v>1217</v>
      </c>
      <c r="I583" s="7" t="s">
        <v>1218</v>
      </c>
      <c r="J583" s="7" t="s">
        <v>1377</v>
      </c>
      <c r="K583" s="7" t="s">
        <v>1372</v>
      </c>
      <c r="L583" s="7" t="s">
        <v>15</v>
      </c>
      <c r="M583" s="38"/>
      <c r="N583" s="38">
        <v>281</v>
      </c>
      <c r="O583" s="38">
        <v>64</v>
      </c>
      <c r="P583" s="38"/>
      <c r="Q583" t="str">
        <f t="shared" si="10"/>
        <v>var EspagnolL0080006N=L.marker([49.7729701,4.7296236],{icon:icon_lycee,bounceOnAdd: true, bounceOnAddOptions: {duration: 500, height: 100},bounceOnAddCallback: function() {console.log('done')}}).bindPopup('&lt;p align=center&gt; &lt;font size=2&gt; &lt;b&gt;Espagnol&lt;/font&gt;  &lt;br&gt;&lt;br&gt;LG CHANZY (public)&lt;/b&gt; &lt;br&gt;&lt;i&gt;CHARLEVILLE-MEZIERES&lt;/i&gt; &lt;br&gt; &lt;table border align = center bgcolor = #D8D9CA width=100&gt; &lt;tr align=center &gt; &lt;th&gt; LV1 &lt;th&gt;&lt;tr align=center &gt; &lt;th&gt;LV2 &lt;th&gt;281&lt;tr align=center &gt; &lt;th&gt;LV3 &lt;th&gt;64&lt;tr align=center &gt; &lt;th&gt; Lvapp &lt;th&gt;');EspagnolL0080006N.addTo (EspagnolL);</v>
      </c>
    </row>
    <row r="584" spans="1:17" x14ac:dyDescent="0.2">
      <c r="A584" s="7" t="s">
        <v>11</v>
      </c>
      <c r="B584" s="10" t="s">
        <v>587</v>
      </c>
      <c r="C584" s="7" t="s">
        <v>673</v>
      </c>
      <c r="D584" s="7" t="s">
        <v>31</v>
      </c>
      <c r="E584" s="7" t="s">
        <v>13</v>
      </c>
      <c r="F584" s="7" t="s">
        <v>32</v>
      </c>
      <c r="G584" s="7" t="s">
        <v>824</v>
      </c>
      <c r="H584" s="7" t="s">
        <v>1219</v>
      </c>
      <c r="I584" s="7" t="s">
        <v>1220</v>
      </c>
      <c r="J584" s="7" t="s">
        <v>1377</v>
      </c>
      <c r="K584" s="7" t="s">
        <v>1372</v>
      </c>
      <c r="L584" s="7" t="s">
        <v>33</v>
      </c>
      <c r="M584" s="38"/>
      <c r="N584" s="38">
        <v>205</v>
      </c>
      <c r="O584" s="38"/>
      <c r="P584" s="38"/>
      <c r="Q584" t="str">
        <f t="shared" si="10"/>
        <v>var EspagnolL0080018B=L.marker([50.1333507,4.8290853],{icon:icon_lycee,bounceOnAdd: true, bounceOnAddOptions: {duration: 500, height: 100},bounceOnAddCallback: function() {console.log('done')}}).bindPopup('&lt;p align=center&gt; &lt;font size=2&gt; &lt;b&gt;Espagnol&lt;/font&gt;  &lt;br&gt;&lt;br&gt;LG VAUBAN (public)&lt;/b&gt; &lt;br&gt;&lt;i&gt;GIVET&lt;/i&gt; &lt;br&gt; &lt;table border align = center bgcolor = #D8D9CA width=100&gt; &lt;tr align=center &gt; &lt;th&gt; LV1 &lt;th&gt;&lt;tr align=center &gt; &lt;th&gt;LV2 &lt;th&gt;205&lt;tr align=center &gt; &lt;th&gt;LV3 &lt;th&gt;&lt;tr align=center &gt; &lt;th&gt; Lvapp &lt;th&gt;');EspagnolL0080018B.addTo (EspagnolL);</v>
      </c>
    </row>
    <row r="585" spans="1:17" x14ac:dyDescent="0.2">
      <c r="A585" s="7" t="s">
        <v>11</v>
      </c>
      <c r="B585" s="10" t="s">
        <v>577</v>
      </c>
      <c r="C585" s="7" t="s">
        <v>673</v>
      </c>
      <c r="D585" s="7" t="s">
        <v>67</v>
      </c>
      <c r="E585" s="7" t="s">
        <v>13</v>
      </c>
      <c r="F585" s="7" t="s">
        <v>68</v>
      </c>
      <c r="G585" s="7" t="s">
        <v>825</v>
      </c>
      <c r="H585" s="7" t="s">
        <v>1221</v>
      </c>
      <c r="I585" s="7" t="s">
        <v>1222</v>
      </c>
      <c r="J585" s="7" t="s">
        <v>1377</v>
      </c>
      <c r="K585" s="7" t="s">
        <v>1372</v>
      </c>
      <c r="L585" s="7" t="s">
        <v>69</v>
      </c>
      <c r="M585" s="38"/>
      <c r="N585" s="38">
        <v>165</v>
      </c>
      <c r="O585" s="38">
        <v>43</v>
      </c>
      <c r="P585" s="38"/>
      <c r="Q585" t="str">
        <f t="shared" si="10"/>
        <v>var EspagnolL0080053P=L.marker([49.3972499,4.6970741],{icon:icon_lycee,bounceOnAdd: true, bounceOnAddOptions: {duration: 500, height: 100},bounceOnAddCallback: function() {console.log('done')}}).bindPopup('&lt;p align=center&gt; &lt;font size=2&gt; &lt;b&gt;Espagnol&lt;/font&gt;  &lt;br&gt;&lt;br&gt;LG THOMAS MASARYK (public)&lt;/b&gt; &lt;br&gt;&lt;i&gt;VOUZIERS&lt;/i&gt; &lt;br&gt; &lt;table border align = center bgcolor = #D8D9CA width=100&gt; &lt;tr align=center &gt; &lt;th&gt; LV1 &lt;th&gt;&lt;tr align=center &gt; &lt;th&gt;LV2 &lt;th&gt;165&lt;tr align=center &gt; &lt;th&gt;LV3 &lt;th&gt;43&lt;tr align=center &gt; &lt;th&gt; Lvapp &lt;th&gt;');EspagnolL0080053P.addTo (EspagnolL);</v>
      </c>
    </row>
    <row r="586" spans="1:17" x14ac:dyDescent="0.2">
      <c r="A586" s="7" t="s">
        <v>149</v>
      </c>
      <c r="B586" s="10" t="s">
        <v>590</v>
      </c>
      <c r="C586" s="7" t="s">
        <v>673</v>
      </c>
      <c r="D586" s="7" t="s">
        <v>261</v>
      </c>
      <c r="E586" s="7" t="s">
        <v>13</v>
      </c>
      <c r="F586" s="7" t="s">
        <v>262</v>
      </c>
      <c r="G586" s="7" t="s">
        <v>826</v>
      </c>
      <c r="H586" s="7" t="s">
        <v>1223</v>
      </c>
      <c r="I586" s="7" t="s">
        <v>1224</v>
      </c>
      <c r="J586" s="7" t="s">
        <v>1377</v>
      </c>
      <c r="K586" s="7" t="s">
        <v>1372</v>
      </c>
      <c r="L586" s="7" t="s">
        <v>185</v>
      </c>
      <c r="M586" s="38"/>
      <c r="N586" s="38">
        <v>615</v>
      </c>
      <c r="O586" s="38"/>
      <c r="P586" s="38"/>
      <c r="Q586" t="str">
        <f t="shared" si="10"/>
        <v>var EspagnolL0101028N=L.marker([48.2919217,4.0788493],{icon:icon_lycee,bounceOnAdd: true, bounceOnAddOptions: {duration: 500, height: 100},bounceOnAddCallback: function() {console.log('done')}}).bindPopup('&lt;p align=center&gt; &lt;font size=2&gt; &lt;b&gt;Espagnol&lt;/font&gt;  &lt;br&gt;&lt;br&gt;LG CAMILLE CLAUDEL (public)&lt;/b&gt; &lt;br&gt;&lt;i&gt;TROYES&lt;/i&gt; &lt;br&gt; &lt;table border align = center bgcolor = #D8D9CA width=100&gt; &lt;tr align=center &gt; &lt;th&gt; LV1 &lt;th&gt;&lt;tr align=center &gt; &lt;th&gt;LV2 &lt;th&gt;615&lt;tr align=center &gt; &lt;th&gt;LV3 &lt;th&gt;&lt;tr align=center &gt; &lt;th&gt; Lvapp &lt;th&gt;');EspagnolL0101028N.addTo (EspagnolL);</v>
      </c>
    </row>
    <row r="587" spans="1:17" x14ac:dyDescent="0.2">
      <c r="A587" s="7" t="s">
        <v>356</v>
      </c>
      <c r="B587" s="10" t="s">
        <v>592</v>
      </c>
      <c r="C587" s="7" t="s">
        <v>673</v>
      </c>
      <c r="D587" s="7" t="s">
        <v>363</v>
      </c>
      <c r="E587" s="7" t="s">
        <v>13</v>
      </c>
      <c r="F587" s="7" t="s">
        <v>364</v>
      </c>
      <c r="G587" s="7" t="s">
        <v>827</v>
      </c>
      <c r="H587" s="7" t="s">
        <v>1225</v>
      </c>
      <c r="I587" s="7" t="s">
        <v>1226</v>
      </c>
      <c r="J587" s="7" t="s">
        <v>1377</v>
      </c>
      <c r="K587" s="7" t="s">
        <v>1372</v>
      </c>
      <c r="L587" s="7" t="s">
        <v>365</v>
      </c>
      <c r="M587" s="38"/>
      <c r="N587" s="38">
        <v>383</v>
      </c>
      <c r="O587" s="38">
        <v>50</v>
      </c>
      <c r="P587" s="38"/>
      <c r="Q587" t="str">
        <f t="shared" si="10"/>
        <v>var EspagnolL0510006E=L.marker([48.959898,4.3628692],{icon:icon_lycee,bounceOnAdd: true, bounceOnAddOptions: {duration: 500, height: 100},bounceOnAddCallback: function() {console.log('done')}}).bindPopup('&lt;p align=center&gt; &lt;font size=2&gt; &lt;b&gt;Espagnol&lt;/font&gt;  &lt;br&gt;&lt;br&gt;LG PIERRE BAYEN (public)&lt;/b&gt; &lt;br&gt;&lt;i&gt;CHALONS-EN-CHAMPAGNE&lt;/i&gt; &lt;br&gt; &lt;table border align = center bgcolor = #D8D9CA width=100&gt; &lt;tr align=center &gt; &lt;th&gt; LV1 &lt;th&gt;&lt;tr align=center &gt; &lt;th&gt;LV2 &lt;th&gt;383&lt;tr align=center &gt; &lt;th&gt;LV3 &lt;th&gt;50&lt;tr align=center &gt; &lt;th&gt; Lvapp &lt;th&gt;');EspagnolL0510006E.addTo (EspagnolL);</v>
      </c>
    </row>
    <row r="588" spans="1:17" x14ac:dyDescent="0.2">
      <c r="A588" s="7" t="s">
        <v>356</v>
      </c>
      <c r="B588" s="10" t="s">
        <v>394</v>
      </c>
      <c r="C588" s="7" t="s">
        <v>673</v>
      </c>
      <c r="D588" s="7" t="s">
        <v>392</v>
      </c>
      <c r="E588" s="7" t="s">
        <v>13</v>
      </c>
      <c r="F588" s="7" t="s">
        <v>393</v>
      </c>
      <c r="G588" s="7" t="s">
        <v>828</v>
      </c>
      <c r="H588" s="7" t="s">
        <v>1227</v>
      </c>
      <c r="I588" s="7" t="s">
        <v>1228</v>
      </c>
      <c r="J588" s="7" t="s">
        <v>1377</v>
      </c>
      <c r="K588" s="7" t="s">
        <v>1372</v>
      </c>
      <c r="L588" s="7" t="s">
        <v>394</v>
      </c>
      <c r="M588" s="38"/>
      <c r="N588" s="38">
        <v>573</v>
      </c>
      <c r="O588" s="38"/>
      <c r="P588" s="38"/>
      <c r="Q588" t="str">
        <f t="shared" si="10"/>
        <v>var EspagnolL0510031G=L.marker([49.2507343,4.046329],{icon:icon_lycee,bounceOnAdd: true, bounceOnAddOptions: {duration: 500, height: 100},bounceOnAddCallback: function() {console.log('done')}}).bindPopup('&lt;p align=center&gt; &lt;font size=2&gt; &lt;b&gt;Espagnol&lt;/font&gt;  &lt;br&gt;&lt;br&gt;LG GEORGES CLEMENCEAU (public)&lt;/b&gt; &lt;br&gt;&lt;i&gt;REIMS&lt;/i&gt; &lt;br&gt; &lt;table border align = center bgcolor = #D8D9CA width=100&gt; &lt;tr align=center &gt; &lt;th&gt; LV1 &lt;th&gt;&lt;tr align=center &gt; &lt;th&gt;LV2 &lt;th&gt;573&lt;tr align=center &gt; &lt;th&gt;LV3 &lt;th&gt;&lt;tr align=center &gt; &lt;th&gt; Lvapp &lt;th&gt;');EspagnolL0510031G.addTo (EspagnolL);</v>
      </c>
    </row>
    <row r="589" spans="1:17" x14ac:dyDescent="0.2">
      <c r="A589" s="7" t="s">
        <v>11</v>
      </c>
      <c r="B589" s="10" t="s">
        <v>576</v>
      </c>
      <c r="C589" s="7" t="s">
        <v>674</v>
      </c>
      <c r="D589" s="7" t="s">
        <v>75</v>
      </c>
      <c r="E589" s="7" t="s">
        <v>13</v>
      </c>
      <c r="F589" s="7" t="s">
        <v>77</v>
      </c>
      <c r="G589" s="7" t="s">
        <v>829</v>
      </c>
      <c r="H589" s="7" t="s">
        <v>1169</v>
      </c>
      <c r="I589" s="7" t="s">
        <v>1170</v>
      </c>
      <c r="J589" s="7" t="s">
        <v>1377</v>
      </c>
      <c r="K589" s="7" t="s">
        <v>1372</v>
      </c>
      <c r="L589" s="7" t="s">
        <v>57</v>
      </c>
      <c r="M589" s="38"/>
      <c r="N589" s="38">
        <v>122</v>
      </c>
      <c r="O589" s="38"/>
      <c r="P589" s="38"/>
      <c r="Q589" t="str">
        <f t="shared" si="10"/>
        <v>var EspagnolL0080081V=L.marker([49.7000019,4.9304687],{icon:icon_lycee,bounceOnAdd: true, bounceOnAddOptions: {duration: 500, height: 100},bounceOnAddCallback: function() {console.log('done')}}).bindPopup('&lt;p align=center&gt; &lt;font size=2&gt; &lt;b&gt;Espagnol&lt;/font&gt;  &lt;br&gt;&lt;br&gt;LG MABILLON (privé)&lt;/b&gt; &lt;br&gt;&lt;i&gt;SEDAN&lt;/i&gt; &lt;br&gt; &lt;table border align = center bgcolor = #D8D9CA width=100&gt; &lt;tr align=center &gt; &lt;th&gt; LV1 &lt;th&gt;&lt;tr align=center &gt; &lt;th&gt;LV2 &lt;th&gt;122&lt;tr align=center &gt; &lt;th&gt;LV3 &lt;th&gt;&lt;tr align=center &gt; &lt;th&gt; Lvapp &lt;th&gt;');EspagnolL0080081V.addTo (EspagnolL);</v>
      </c>
    </row>
    <row r="590" spans="1:17" x14ac:dyDescent="0.2">
      <c r="A590" s="7" t="s">
        <v>149</v>
      </c>
      <c r="B590" s="10" t="s">
        <v>590</v>
      </c>
      <c r="C590" s="7" t="s">
        <v>674</v>
      </c>
      <c r="D590" s="7" t="s">
        <v>200</v>
      </c>
      <c r="E590" s="7" t="s">
        <v>13</v>
      </c>
      <c r="F590" s="7" t="s">
        <v>201</v>
      </c>
      <c r="G590" s="7" t="s">
        <v>830</v>
      </c>
      <c r="H590" s="7" t="s">
        <v>1181</v>
      </c>
      <c r="I590" s="7" t="s">
        <v>1182</v>
      </c>
      <c r="J590" s="7" t="s">
        <v>1377</v>
      </c>
      <c r="K590" s="7" t="s">
        <v>1372</v>
      </c>
      <c r="L590" s="7" t="s">
        <v>185</v>
      </c>
      <c r="M590" s="38">
        <v>6</v>
      </c>
      <c r="N590" s="38">
        <v>244</v>
      </c>
      <c r="O590" s="38">
        <v>16</v>
      </c>
      <c r="P590" s="38">
        <v>6</v>
      </c>
      <c r="Q590" t="str">
        <f t="shared" si="10"/>
        <v>var EspagnolL0100046W=L.marker([48.295504,4.0742785],{icon:icon_lycee,bounceOnAdd: true, bounceOnAddOptions: {duration: 500, height: 100},bounceOnAddCallback: function() {console.log('done')}}).bindPopup('&lt;p align=center&gt; &lt;font size=2&gt; &lt;b&gt;Espagnol&lt;/font&gt;  &lt;br&gt;&lt;br&gt;LG ST FRANCOIS DE SALES (privé)&lt;/b&gt; &lt;br&gt;&lt;i&gt;TROYES&lt;/i&gt; &lt;br&gt; &lt;table border align = center bgcolor = #D8D9CA width=100&gt; &lt;tr align=center &gt; &lt;th&gt; LV1 &lt;th&gt;6&lt;tr align=center &gt; &lt;th&gt;LV2 &lt;th&gt;244&lt;tr align=center &gt; &lt;th&gt;LV3 &lt;th&gt;16&lt;tr align=center &gt; &lt;th&gt; Lvapp &lt;th&gt;6');EspagnolL0100046W.addTo (EspagnolL);</v>
      </c>
    </row>
    <row r="591" spans="1:17" x14ac:dyDescent="0.2">
      <c r="A591" s="7" t="s">
        <v>149</v>
      </c>
      <c r="B591" s="10" t="s">
        <v>590</v>
      </c>
      <c r="C591" s="7" t="s">
        <v>674</v>
      </c>
      <c r="D591" s="7" t="s">
        <v>202</v>
      </c>
      <c r="E591" s="7" t="s">
        <v>13</v>
      </c>
      <c r="F591" s="7" t="s">
        <v>203</v>
      </c>
      <c r="G591" s="7" t="s">
        <v>831</v>
      </c>
      <c r="H591" s="7" t="s">
        <v>1229</v>
      </c>
      <c r="I591" s="7" t="s">
        <v>1230</v>
      </c>
      <c r="J591" s="7" t="s">
        <v>1377</v>
      </c>
      <c r="K591" s="7" t="s">
        <v>1372</v>
      </c>
      <c r="L591" s="7" t="s">
        <v>185</v>
      </c>
      <c r="M591" s="38">
        <v>10</v>
      </c>
      <c r="N591" s="38">
        <v>287</v>
      </c>
      <c r="O591" s="38">
        <v>8</v>
      </c>
      <c r="P591" s="38">
        <v>2</v>
      </c>
      <c r="Q591" t="str">
        <f t="shared" si="10"/>
        <v>var EspagnolL0100047X=L.marker([48.2967947,4.0705653],{icon:icon_lycee,bounceOnAdd: true, bounceOnAddOptions: {duration: 500, height: 100},bounceOnAddCallback: function() {console.log('done')}}).bindPopup('&lt;p align=center&gt; &lt;font size=2&gt; &lt;b&gt;Espagnol&lt;/font&gt;  &lt;br&gt;&lt;br&gt;LG ST BERNARD (privé)&lt;/b&gt; &lt;br&gt;&lt;i&gt;TROYES&lt;/i&gt; &lt;br&gt; &lt;table border align = center bgcolor = #D8D9CA width=100&gt; &lt;tr align=center &gt; &lt;th&gt; LV1 &lt;th&gt;10&lt;tr align=center &gt; &lt;th&gt;LV2 &lt;th&gt;287&lt;tr align=center &gt; &lt;th&gt;LV3 &lt;th&gt;8&lt;tr align=center &gt; &lt;th&gt; Lvapp &lt;th&gt;2');EspagnolL0100047X.addTo (EspagnolL);</v>
      </c>
    </row>
    <row r="592" spans="1:17" x14ac:dyDescent="0.2">
      <c r="A592" s="7" t="s">
        <v>356</v>
      </c>
      <c r="B592" s="10" t="s">
        <v>394</v>
      </c>
      <c r="C592" s="7" t="s">
        <v>674</v>
      </c>
      <c r="D592" s="7" t="s">
        <v>446</v>
      </c>
      <c r="E592" s="7" t="s">
        <v>13</v>
      </c>
      <c r="F592" s="7" t="s">
        <v>447</v>
      </c>
      <c r="G592" s="7" t="s">
        <v>832</v>
      </c>
      <c r="H592" s="7" t="s">
        <v>1231</v>
      </c>
      <c r="I592" s="7" t="s">
        <v>1232</v>
      </c>
      <c r="J592" s="7" t="s">
        <v>1377</v>
      </c>
      <c r="K592" s="7" t="s">
        <v>1372</v>
      </c>
      <c r="L592" s="7" t="s">
        <v>394</v>
      </c>
      <c r="M592" s="38"/>
      <c r="N592" s="38">
        <v>418</v>
      </c>
      <c r="O592" s="38">
        <v>43</v>
      </c>
      <c r="P592" s="38">
        <v>5</v>
      </c>
      <c r="Q592" t="str">
        <f t="shared" si="10"/>
        <v>var EspagnolL0511130B=L.marker([49.2593656,4.0362867],{icon:icon_lycee,bounceOnAdd: true, bounceOnAddOptions: {duration: 500, height: 100},bounceOnAddCallback: function() {console.log('done')}}).bindPopup('&lt;p align=center&gt; &lt;font size=2&gt; &lt;b&gt;Espagnol&lt;/font&gt;  &lt;br&gt;&lt;br&gt;LG JEAN XXIII (privé)&lt;/b&gt; &lt;br&gt;&lt;i&gt;REIMS&lt;/i&gt; &lt;br&gt; &lt;table border align = center bgcolor = #D8D9CA width=100&gt; &lt;tr align=center &gt; &lt;th&gt; LV1 &lt;th&gt;&lt;tr align=center &gt; &lt;th&gt;LV2 &lt;th&gt;418&lt;tr align=center &gt; &lt;th&gt;LV3 &lt;th&gt;43&lt;tr align=center &gt; &lt;th&gt; Lvapp &lt;th&gt;5');EspagnolL0511130B.addTo (EspagnolL);</v>
      </c>
    </row>
    <row r="593" spans="1:17" x14ac:dyDescent="0.2">
      <c r="A593" s="7" t="s">
        <v>356</v>
      </c>
      <c r="B593" s="10" t="s">
        <v>372</v>
      </c>
      <c r="C593" s="7" t="s">
        <v>674</v>
      </c>
      <c r="D593" s="7" t="s">
        <v>450</v>
      </c>
      <c r="E593" s="7" t="s">
        <v>13</v>
      </c>
      <c r="F593" s="7" t="s">
        <v>451</v>
      </c>
      <c r="G593" s="7" t="s">
        <v>833</v>
      </c>
      <c r="H593" s="7" t="s">
        <v>1195</v>
      </c>
      <c r="I593" s="7" t="s">
        <v>1196</v>
      </c>
      <c r="J593" s="7" t="s">
        <v>1377</v>
      </c>
      <c r="K593" s="7" t="s">
        <v>1372</v>
      </c>
      <c r="L593" s="7" t="s">
        <v>372</v>
      </c>
      <c r="M593" s="38"/>
      <c r="N593" s="38">
        <v>168</v>
      </c>
      <c r="O593" s="38">
        <v>2</v>
      </c>
      <c r="P593" s="38"/>
      <c r="Q593" t="str">
        <f t="shared" ref="Q593:Q653" si="11">"var Espagnol"&amp;J593&amp;D593&amp;"=L.marker(["&amp;H593&amp;","&amp;I593&amp;"],{icon:"&amp;K593&amp;",bounceOnAdd: true, bounceOnAddOptions: {duration: 500, height: 100},bounceOnAddCallback: function() {console.log('done')}}).bindPopup('&lt;p align=center&gt; &lt;font size=2&gt; &lt;b&gt;Espagnol&lt;/font&gt;  &lt;br&gt;&lt;br&gt;"&amp;G593&amp;" "&amp;C593&amp;"&lt;/b&gt; &lt;br&gt;&lt;i&gt;"&amp;L593&amp;"&lt;/i&gt; &lt;br&gt; &lt;table border align = center bgcolor = #D8D9CA width=100&gt; &lt;tr align=center &gt; &lt;th&gt; LV1 &lt;th&gt;"&amp;M593&amp;"&lt;tr align=center &gt; &lt;th&gt;LV2 &lt;th&gt;"&amp;N593&amp;"&lt;tr align=center &gt; &lt;th&gt;LV3 &lt;th&gt;"&amp;O593&amp;"&lt;tr align=center &gt; &lt;th&gt; Lvapp &lt;th&gt;"&amp;P593&amp;"');Espagnol"&amp;J593&amp;D593&amp;".addTo (Espagnol"&amp;J593&amp;");"</f>
        <v>var EspagnolL0511135G=L.marker([49.0415102,3.9574248],{icon:icon_lycee,bounceOnAdd: true, bounceOnAddOptions: {duration: 500, height: 100},bounceOnAddCallback: function() {console.log('done')}}).bindPopup('&lt;p align=center&gt; &lt;font size=2&gt; &lt;b&gt;Espagnol&lt;/font&gt;  &lt;br&gt;&lt;br&gt;LG NOTRE-DAME ST VICTOR (privé)&lt;/b&gt; &lt;br&gt;&lt;i&gt;EPERNAY&lt;/i&gt; &lt;br&gt; &lt;table border align = center bgcolor = #D8D9CA width=100&gt; &lt;tr align=center &gt; &lt;th&gt; LV1 &lt;th&gt;&lt;tr align=center &gt; &lt;th&gt;LV2 &lt;th&gt;168&lt;tr align=center &gt; &lt;th&gt;LV3 &lt;th&gt;2&lt;tr align=center &gt; &lt;th&gt; Lvapp &lt;th&gt;');EspagnolL0511135G.addTo (EspagnolL);</v>
      </c>
    </row>
    <row r="594" spans="1:17" x14ac:dyDescent="0.2">
      <c r="A594" s="7" t="s">
        <v>356</v>
      </c>
      <c r="B594" s="10" t="s">
        <v>394</v>
      </c>
      <c r="C594" s="7" t="s">
        <v>674</v>
      </c>
      <c r="D594" s="7" t="s">
        <v>456</v>
      </c>
      <c r="E594" s="7" t="s">
        <v>13</v>
      </c>
      <c r="F594" s="7" t="s">
        <v>208</v>
      </c>
      <c r="G594" s="7" t="s">
        <v>834</v>
      </c>
      <c r="H594" s="7" t="s">
        <v>1233</v>
      </c>
      <c r="I594" s="7" t="s">
        <v>1234</v>
      </c>
      <c r="J594" s="7" t="s">
        <v>1377</v>
      </c>
      <c r="K594" s="7" t="s">
        <v>1372</v>
      </c>
      <c r="L594" s="7" t="s">
        <v>394</v>
      </c>
      <c r="M594" s="38"/>
      <c r="N594" s="38">
        <v>250</v>
      </c>
      <c r="O594" s="38">
        <v>14</v>
      </c>
      <c r="P594" s="38"/>
      <c r="Q594" t="str">
        <f t="shared" si="11"/>
        <v>var EspagnolL0511140M=L.marker([49.247044,4.0359765],{icon:icon_lycee,bounceOnAdd: true, bounceOnAddOptions: {duration: 500, height: 100},bounceOnAddCallback: function() {console.log('done')}}).bindPopup('&lt;p align=center&gt; &lt;font size=2&gt; &lt;b&gt;Espagnol&lt;/font&gt;  &lt;br&gt;&lt;br&gt;LG ST JOSEPH (privé)&lt;/b&gt; &lt;br&gt;&lt;i&gt;REIMS&lt;/i&gt; &lt;br&gt; &lt;table border align = center bgcolor = #D8D9CA width=100&gt; &lt;tr align=center &gt; &lt;th&gt; LV1 &lt;th&gt;&lt;tr align=center &gt; &lt;th&gt;LV2 &lt;th&gt;250&lt;tr align=center &gt; &lt;th&gt;LV3 &lt;th&gt;14&lt;tr align=center &gt; &lt;th&gt; Lvapp &lt;th&gt;');EspagnolL0511140M.addTo (EspagnolL);</v>
      </c>
    </row>
    <row r="595" spans="1:17" x14ac:dyDescent="0.2">
      <c r="A595" s="7" t="s">
        <v>356</v>
      </c>
      <c r="B595" s="10" t="s">
        <v>394</v>
      </c>
      <c r="C595" s="7" t="s">
        <v>674</v>
      </c>
      <c r="D595" s="7" t="s">
        <v>457</v>
      </c>
      <c r="E595" s="7" t="s">
        <v>13</v>
      </c>
      <c r="F595" s="7" t="s">
        <v>352</v>
      </c>
      <c r="G595" s="7" t="s">
        <v>835</v>
      </c>
      <c r="H595" s="7" t="s">
        <v>1235</v>
      </c>
      <c r="I595" s="7" t="s">
        <v>1236</v>
      </c>
      <c r="J595" s="7" t="s">
        <v>1377</v>
      </c>
      <c r="K595" s="7" t="s">
        <v>1372</v>
      </c>
      <c r="L595" s="7" t="s">
        <v>394</v>
      </c>
      <c r="M595" s="38"/>
      <c r="N595" s="38">
        <v>404</v>
      </c>
      <c r="O595" s="38">
        <v>51</v>
      </c>
      <c r="P595" s="38"/>
      <c r="Q595" t="str">
        <f t="shared" si="11"/>
        <v>var EspagnolL0511142P=L.marker([49.2402425,4.0253606],{icon:icon_lycee,bounceOnAdd: true, bounceOnAddOptions: {duration: 500, height: 100},bounceOnAddCallback: function() {console.log('done')}}).bindPopup('&lt;p align=center&gt; &lt;font size=2&gt; &lt;b&gt;Espagnol&lt;/font&gt;  &lt;br&gt;&lt;br&gt;LG SACRE-COEUR (privé)&lt;/b&gt; &lt;br&gt;&lt;i&gt;REIMS&lt;/i&gt; &lt;br&gt; &lt;table border align = center bgcolor = #D8D9CA width=100&gt; &lt;tr align=center &gt; &lt;th&gt; LV1 &lt;th&gt;&lt;tr align=center &gt; &lt;th&gt;LV2 &lt;th&gt;404&lt;tr align=center &gt; &lt;th&gt;LV3 &lt;th&gt;51&lt;tr align=center &gt; &lt;th&gt; Lvapp &lt;th&gt;');EspagnolL0511142P.addTo (EspagnolL);</v>
      </c>
    </row>
    <row r="596" spans="1:17" x14ac:dyDescent="0.2">
      <c r="A596" s="7" t="s">
        <v>11</v>
      </c>
      <c r="B596" s="10" t="s">
        <v>576</v>
      </c>
      <c r="C596" s="7" t="s">
        <v>673</v>
      </c>
      <c r="D596" s="7" t="s">
        <v>16</v>
      </c>
      <c r="E596" s="7" t="s">
        <v>17</v>
      </c>
      <c r="F596" s="7" t="s">
        <v>18</v>
      </c>
      <c r="G596" s="7" t="s">
        <v>836</v>
      </c>
      <c r="H596" s="7" t="s">
        <v>1237</v>
      </c>
      <c r="I596" s="7" t="s">
        <v>1238</v>
      </c>
      <c r="J596" s="7" t="s">
        <v>1377</v>
      </c>
      <c r="K596" s="7" t="s">
        <v>1372</v>
      </c>
      <c r="L596" s="7" t="s">
        <v>15</v>
      </c>
      <c r="M596" s="38"/>
      <c r="N596" s="38">
        <v>321</v>
      </c>
      <c r="O596" s="38"/>
      <c r="P596" s="38"/>
      <c r="Q596" t="str">
        <f t="shared" si="11"/>
        <v>var EspagnolL0080007P=L.marker([49.7710212,4.7172013],{icon:icon_lycee,bounceOnAdd: true, bounceOnAddOptions: {duration: 500, height: 100},bounceOnAddCallback: function() {console.log('done')}}).bindPopup('&lt;p align=center&gt; &lt;font size=2&gt; &lt;b&gt;Espagnol&lt;/font&gt;  &lt;br&gt;&lt;br&gt;LGT SEVIGNE (public)&lt;/b&gt; &lt;br&gt;&lt;i&gt;CHARLEVILLE-MEZIERES&lt;/i&gt; &lt;br&gt; &lt;table border align = center bgcolor = #D8D9CA width=100&gt; &lt;tr align=center &gt; &lt;th&gt; LV1 &lt;th&gt;&lt;tr align=center &gt; &lt;th&gt;LV2 &lt;th&gt;321&lt;tr align=center &gt; &lt;th&gt;LV3 &lt;th&gt;&lt;tr align=center &gt; &lt;th&gt; Lvapp &lt;th&gt;');EspagnolL0080007P.addTo (EspagnolL);</v>
      </c>
    </row>
    <row r="597" spans="1:17" x14ac:dyDescent="0.2">
      <c r="A597" s="7" t="s">
        <v>11</v>
      </c>
      <c r="B597" s="10" t="s">
        <v>576</v>
      </c>
      <c r="C597" s="7" t="s">
        <v>673</v>
      </c>
      <c r="D597" s="7" t="s">
        <v>37</v>
      </c>
      <c r="E597" s="7" t="s">
        <v>17</v>
      </c>
      <c r="F597" s="7" t="s">
        <v>38</v>
      </c>
      <c r="G597" s="7" t="s">
        <v>837</v>
      </c>
      <c r="H597" s="7" t="s">
        <v>1239</v>
      </c>
      <c r="I597" s="7" t="s">
        <v>1240</v>
      </c>
      <c r="J597" s="7" t="s">
        <v>1377</v>
      </c>
      <c r="K597" s="7" t="s">
        <v>1372</v>
      </c>
      <c r="L597" s="7" t="s">
        <v>15</v>
      </c>
      <c r="M597" s="38"/>
      <c r="N597" s="38">
        <v>134</v>
      </c>
      <c r="O597" s="38"/>
      <c r="P597" s="38"/>
      <c r="Q597" t="str">
        <f t="shared" si="11"/>
        <v>var EspagnolL0080027L=L.marker([49.761407,4.7126167],{icon:icon_lycee,bounceOnAdd: true, bounceOnAddOptions: {duration: 500, height: 100},bounceOnAddCallback: function() {console.log('done')}}).bindPopup('&lt;p align=center&gt; &lt;font size=2&gt; &lt;b&gt;Espagnol&lt;/font&gt;  &lt;br&gt;&lt;br&gt;LGT MONGE (public)&lt;/b&gt; &lt;br&gt;&lt;i&gt;CHARLEVILLE-MEZIERES&lt;/i&gt; &lt;br&gt; &lt;table border align = center bgcolor = #D8D9CA width=100&gt; &lt;tr align=center &gt; &lt;th&gt; LV1 &lt;th&gt;&lt;tr align=center &gt; &lt;th&gt;LV2 &lt;th&gt;134&lt;tr align=center &gt; &lt;th&gt;LV3 &lt;th&gt;&lt;tr align=center &gt; &lt;th&gt; Lvapp &lt;th&gt;');EspagnolL0080027L.addTo (EspagnolL);</v>
      </c>
    </row>
    <row r="598" spans="1:17" x14ac:dyDescent="0.2">
      <c r="A598" s="7" t="s">
        <v>11</v>
      </c>
      <c r="B598" s="10" t="s">
        <v>576</v>
      </c>
      <c r="C598" s="7" t="s">
        <v>673</v>
      </c>
      <c r="D598" s="7" t="s">
        <v>55</v>
      </c>
      <c r="E598" s="7" t="s">
        <v>17</v>
      </c>
      <c r="F598" s="7" t="s">
        <v>56</v>
      </c>
      <c r="G598" s="7" t="s">
        <v>838</v>
      </c>
      <c r="H598" s="7" t="s">
        <v>1241</v>
      </c>
      <c r="I598" s="7" t="s">
        <v>1242</v>
      </c>
      <c r="J598" s="7" t="s">
        <v>1377</v>
      </c>
      <c r="K598" s="7" t="s">
        <v>1372</v>
      </c>
      <c r="L598" s="7" t="s">
        <v>57</v>
      </c>
      <c r="M598" s="38"/>
      <c r="N598" s="38">
        <v>227</v>
      </c>
      <c r="O598" s="38">
        <v>31</v>
      </c>
      <c r="P598" s="38"/>
      <c r="Q598" t="str">
        <f t="shared" si="11"/>
        <v>var EspagnolL0080045F=L.marker([49.6923329,4.9465206],{icon:icon_lycee,bounceOnAdd: true, bounceOnAddOptions: {duration: 500, height: 100},bounceOnAddCallback: function() {console.log('done')}}).bindPopup('&lt;p align=center&gt; &lt;font size=2&gt; &lt;b&gt;Espagnol&lt;/font&gt;  &lt;br&gt;&lt;br&gt;LGT PIERRE BAYLE (public)&lt;/b&gt; &lt;br&gt;&lt;i&gt;SEDAN&lt;/i&gt; &lt;br&gt; &lt;table border align = center bgcolor = #D8D9CA width=100&gt; &lt;tr align=center &gt; &lt;th&gt; LV1 &lt;th&gt;&lt;tr align=center &gt; &lt;th&gt;LV2 &lt;th&gt;227&lt;tr align=center &gt; &lt;th&gt;LV3 &lt;th&gt;31&lt;tr align=center &gt; &lt;th&gt; Lvapp &lt;th&gt;');EspagnolL0080045F.addTo (EspagnolL);</v>
      </c>
    </row>
    <row r="599" spans="1:17" x14ac:dyDescent="0.2">
      <c r="A599" s="7" t="s">
        <v>149</v>
      </c>
      <c r="B599" s="10" t="s">
        <v>589</v>
      </c>
      <c r="C599" s="7" t="s">
        <v>673</v>
      </c>
      <c r="D599" s="7" t="s">
        <v>175</v>
      </c>
      <c r="E599" s="7" t="s">
        <v>17</v>
      </c>
      <c r="F599" s="7" t="s">
        <v>176</v>
      </c>
      <c r="G599" s="7" t="s">
        <v>839</v>
      </c>
      <c r="H599" s="7" t="s">
        <v>1243</v>
      </c>
      <c r="I599" s="7" t="s">
        <v>1244</v>
      </c>
      <c r="J599" s="7" t="s">
        <v>1377</v>
      </c>
      <c r="K599" s="7" t="s">
        <v>1372</v>
      </c>
      <c r="L599" s="7" t="s">
        <v>177</v>
      </c>
      <c r="M599" s="38"/>
      <c r="N599" s="38">
        <v>660</v>
      </c>
      <c r="O599" s="38">
        <v>50</v>
      </c>
      <c r="P599" s="38"/>
      <c r="Q599" t="str">
        <f t="shared" si="11"/>
        <v>var EspagnolL0100015M=L.marker([48.515122,3.7161621],{icon:icon_lycee,bounceOnAdd: true, bounceOnAddOptions: {duration: 500, height: 100},bounceOnAddCallback: function() {console.log('done')}}).bindPopup('&lt;p align=center&gt; &lt;font size=2&gt; &lt;b&gt;Espagnol&lt;/font&gt;  &lt;br&gt;&lt;br&gt;LGT F. ET I. JOLIOT CURIE (public)&lt;/b&gt; &lt;br&gt;&lt;i&gt;ROMILLY-SUR-SEINE&lt;/i&gt; &lt;br&gt; &lt;table border align = center bgcolor = #D8D9CA width=100&gt; &lt;tr align=center &gt; &lt;th&gt; LV1 &lt;th&gt;&lt;tr align=center &gt; &lt;th&gt;LV2 &lt;th&gt;660&lt;tr align=center &gt; &lt;th&gt;LV3 &lt;th&gt;50&lt;tr align=center &gt; &lt;th&gt; Lvapp &lt;th&gt;');EspagnolL0100015M.addTo (EspagnolL);</v>
      </c>
    </row>
    <row r="600" spans="1:17" x14ac:dyDescent="0.2">
      <c r="A600" s="7" t="s">
        <v>149</v>
      </c>
      <c r="B600" s="10" t="s">
        <v>590</v>
      </c>
      <c r="C600" s="7" t="s">
        <v>673</v>
      </c>
      <c r="D600" s="7" t="s">
        <v>183</v>
      </c>
      <c r="E600" s="7" t="s">
        <v>17</v>
      </c>
      <c r="F600" s="7" t="s">
        <v>184</v>
      </c>
      <c r="G600" s="7" t="s">
        <v>840</v>
      </c>
      <c r="H600" s="7" t="s">
        <v>1245</v>
      </c>
      <c r="I600" s="7" t="s">
        <v>1246</v>
      </c>
      <c r="J600" s="7" t="s">
        <v>1377</v>
      </c>
      <c r="K600" s="7" t="s">
        <v>1372</v>
      </c>
      <c r="L600" s="7" t="s">
        <v>185</v>
      </c>
      <c r="M600" s="38"/>
      <c r="N600" s="38">
        <v>660</v>
      </c>
      <c r="O600" s="38">
        <v>39</v>
      </c>
      <c r="P600" s="38"/>
      <c r="Q600" t="str">
        <f t="shared" si="11"/>
        <v>var EspagnolL0100022V=L.marker([48.2700513,4.0802402],{icon:icon_lycee,bounceOnAdd: true, bounceOnAddOptions: {duration: 500, height: 100},bounceOnAddCallback: function() {console.log('done')}}).bindPopup('&lt;p align=center&gt; &lt;font size=2&gt; &lt;b&gt;Espagnol&lt;/font&gt;  &lt;br&gt;&lt;br&gt;LGT CHRESTIEN DE TROYES (public)&lt;/b&gt; &lt;br&gt;&lt;i&gt;TROYES&lt;/i&gt; &lt;br&gt; &lt;table border align = center bgcolor = #D8D9CA width=100&gt; &lt;tr align=center &gt; &lt;th&gt; LV1 &lt;th&gt;&lt;tr align=center &gt; &lt;th&gt;LV2 &lt;th&gt;660&lt;tr align=center &gt; &lt;th&gt;LV3 &lt;th&gt;39&lt;tr align=center &gt; &lt;th&gt; Lvapp &lt;th&gt;');EspagnolL0100022V.addTo (EspagnolL);</v>
      </c>
    </row>
    <row r="601" spans="1:17" x14ac:dyDescent="0.2">
      <c r="A601" s="7" t="s">
        <v>149</v>
      </c>
      <c r="B601" s="10" t="s">
        <v>590</v>
      </c>
      <c r="C601" s="7" t="s">
        <v>673</v>
      </c>
      <c r="D601" s="7" t="s">
        <v>258</v>
      </c>
      <c r="E601" s="7" t="s">
        <v>17</v>
      </c>
      <c r="F601" s="7" t="s">
        <v>259</v>
      </c>
      <c r="G601" s="7" t="s">
        <v>841</v>
      </c>
      <c r="H601" s="7" t="s">
        <v>1247</v>
      </c>
      <c r="I601" s="7" t="s">
        <v>1248</v>
      </c>
      <c r="J601" s="7" t="s">
        <v>1377</v>
      </c>
      <c r="K601" s="7" t="s">
        <v>1372</v>
      </c>
      <c r="L601" s="7" t="s">
        <v>211</v>
      </c>
      <c r="M601" s="38"/>
      <c r="N601" s="38">
        <v>463</v>
      </c>
      <c r="O601" s="38">
        <v>35</v>
      </c>
      <c r="P601" s="38">
        <v>15</v>
      </c>
      <c r="Q601" t="str">
        <f t="shared" si="11"/>
        <v>var EspagnolL0101016A=L.marker([48.2919226,4.0247894],{icon:icon_lycee,bounceOnAdd: true, bounceOnAddOptions: {duration: 500, height: 100},bounceOnAddCallback: function() {console.log('done')}}).bindPopup('&lt;p align=center&gt; &lt;font size=2&gt; &lt;b&gt;Espagnol&lt;/font&gt;  &lt;br&gt;&lt;br&gt;LGT EDOUARD HERRIOT (public)&lt;/b&gt; &lt;br&gt;&lt;i&gt;SAINTE-SAVINE&lt;/i&gt; &lt;br&gt; &lt;table border align = center bgcolor = #D8D9CA width=100&gt; &lt;tr align=center &gt; &lt;th&gt; LV1 &lt;th&gt;&lt;tr align=center &gt; &lt;th&gt;LV2 &lt;th&gt;463&lt;tr align=center &gt; &lt;th&gt;LV3 &lt;th&gt;35&lt;tr align=center &gt; &lt;th&gt; Lvapp &lt;th&gt;15');EspagnolL0101016A.addTo (EspagnolL);</v>
      </c>
    </row>
    <row r="602" spans="1:17" x14ac:dyDescent="0.2">
      <c r="A602" s="7" t="s">
        <v>356</v>
      </c>
      <c r="B602" s="10" t="s">
        <v>394</v>
      </c>
      <c r="C602" s="7" t="s">
        <v>673</v>
      </c>
      <c r="D602" s="7" t="s">
        <v>395</v>
      </c>
      <c r="E602" s="7" t="s">
        <v>17</v>
      </c>
      <c r="F602" s="7" t="s">
        <v>241</v>
      </c>
      <c r="G602" s="7" t="s">
        <v>842</v>
      </c>
      <c r="H602" s="7" t="s">
        <v>1249</v>
      </c>
      <c r="I602" s="7" t="s">
        <v>1250</v>
      </c>
      <c r="J602" s="7" t="s">
        <v>1377</v>
      </c>
      <c r="K602" s="7" t="s">
        <v>1372</v>
      </c>
      <c r="L602" s="7" t="s">
        <v>394</v>
      </c>
      <c r="M602" s="38">
        <v>88</v>
      </c>
      <c r="N602" s="38">
        <v>588</v>
      </c>
      <c r="O602" s="38">
        <v>29</v>
      </c>
      <c r="P602" s="38"/>
      <c r="Q602" t="str">
        <f t="shared" si="11"/>
        <v>var EspagnolL0510032H=L.marker([49.2583268,4.0455019],{icon:icon_lycee,bounceOnAdd: true, bounceOnAddOptions: {duration: 500, height: 100},bounceOnAddCallback: function() {console.log('done')}}).bindPopup('&lt;p align=center&gt; &lt;font size=2&gt; &lt;b&gt;Espagnol&lt;/font&gt;  &lt;br&gt;&lt;br&gt;LGT JEAN JAURES (public)&lt;/b&gt; &lt;br&gt;&lt;i&gt;REIMS&lt;/i&gt; &lt;br&gt; &lt;table border align = center bgcolor = #D8D9CA width=100&gt; &lt;tr align=center &gt; &lt;th&gt; LV1 &lt;th&gt;88&lt;tr align=center &gt; &lt;th&gt;LV2 &lt;th&gt;588&lt;tr align=center &gt; &lt;th&gt;LV3 &lt;th&gt;29&lt;tr align=center &gt; &lt;th&gt; Lvapp &lt;th&gt;');EspagnolL0510032H.addTo (EspagnolL);</v>
      </c>
    </row>
    <row r="603" spans="1:17" x14ac:dyDescent="0.2">
      <c r="A603" s="7" t="s">
        <v>356</v>
      </c>
      <c r="B603" s="10" t="s">
        <v>394</v>
      </c>
      <c r="C603" s="7" t="s">
        <v>673</v>
      </c>
      <c r="D603" s="7" t="s">
        <v>396</v>
      </c>
      <c r="E603" s="7" t="s">
        <v>17</v>
      </c>
      <c r="F603" s="7" t="s">
        <v>397</v>
      </c>
      <c r="G603" s="7" t="s">
        <v>843</v>
      </c>
      <c r="H603" s="7" t="s">
        <v>1251</v>
      </c>
      <c r="I603" s="7" t="s">
        <v>1252</v>
      </c>
      <c r="J603" s="7" t="s">
        <v>1377</v>
      </c>
      <c r="K603" s="7" t="s">
        <v>1372</v>
      </c>
      <c r="L603" s="7" t="s">
        <v>394</v>
      </c>
      <c r="M603" s="38"/>
      <c r="N603" s="38">
        <v>926</v>
      </c>
      <c r="O603" s="38"/>
      <c r="P603" s="38"/>
      <c r="Q603" t="str">
        <f t="shared" si="11"/>
        <v>var EspagnolL0510034K=L.marker([49.2632382,4.0266645],{icon:icon_lycee,bounceOnAdd: true, bounceOnAddOptions: {duration: 500, height: 100},bounceOnAddCallback: function() {console.log('done')}}).bindPopup('&lt;p align=center&gt; &lt;font size=2&gt; &lt;b&gt;Espagnol&lt;/font&gt;  &lt;br&gt;&lt;br&gt;LGT FRANKLIN ROOSEVELT (public)&lt;/b&gt; &lt;br&gt;&lt;i&gt;REIMS&lt;/i&gt; &lt;br&gt; &lt;table border align = center bgcolor = #D8D9CA width=100&gt; &lt;tr align=center &gt; &lt;th&gt; LV1 &lt;th&gt;&lt;tr align=center &gt; &lt;th&gt;LV2 &lt;th&gt;926&lt;tr align=center &gt; &lt;th&gt;LV3 &lt;th&gt;&lt;tr align=center &gt; &lt;th&gt; Lvapp &lt;th&gt;');EspagnolL0510034K.addTo (EspagnolL);</v>
      </c>
    </row>
    <row r="604" spans="1:17" x14ac:dyDescent="0.2">
      <c r="A604" s="7" t="s">
        <v>356</v>
      </c>
      <c r="B604" s="10" t="s">
        <v>394</v>
      </c>
      <c r="C604" s="7" t="s">
        <v>673</v>
      </c>
      <c r="D604" s="7" t="s">
        <v>537</v>
      </c>
      <c r="E604" s="7" t="s">
        <v>17</v>
      </c>
      <c r="F604" s="7" t="s">
        <v>407</v>
      </c>
      <c r="G604" s="7" t="s">
        <v>844</v>
      </c>
      <c r="H604" s="7" t="s">
        <v>1253</v>
      </c>
      <c r="I604" s="7" t="s">
        <v>1254</v>
      </c>
      <c r="J604" s="7" t="s">
        <v>1377</v>
      </c>
      <c r="K604" s="7" t="s">
        <v>1372</v>
      </c>
      <c r="L604" s="7" t="s">
        <v>394</v>
      </c>
      <c r="M604" s="38"/>
      <c r="N604" s="38">
        <v>322</v>
      </c>
      <c r="O604" s="38"/>
      <c r="P604" s="38"/>
      <c r="Q604" t="str">
        <f t="shared" si="11"/>
        <v>var EspagnolL0511901P=L.marker([49.2828275,4.024205],{icon:icon_lycee,bounceOnAdd: true, bounceOnAddOptions: {duration: 500, height: 100},bounceOnAddCallback: function() {console.log('done')}}).bindPopup('&lt;p align=center&gt; &lt;font size=2&gt; &lt;b&gt;Espagnol&lt;/font&gt;  &lt;br&gt;&lt;br&gt;LGT COLBERT (public)&lt;/b&gt; &lt;br&gt;&lt;i&gt;REIMS&lt;/i&gt; &lt;br&gt; &lt;table border align = center bgcolor = #D8D9CA width=100&gt; &lt;tr align=center &gt; &lt;th&gt; LV1 &lt;th&gt;&lt;tr align=center &gt; &lt;th&gt;LV2 &lt;th&gt;322&lt;tr align=center &gt; &lt;th&gt;LV3 &lt;th&gt;&lt;tr align=center &gt; &lt;th&gt; Lvapp &lt;th&gt;');EspagnolL0511901P.addTo (EspagnolL);</v>
      </c>
    </row>
    <row r="605" spans="1:17" x14ac:dyDescent="0.2">
      <c r="A605" s="7" t="s">
        <v>356</v>
      </c>
      <c r="B605" s="10" t="s">
        <v>394</v>
      </c>
      <c r="C605" s="7" t="s">
        <v>673</v>
      </c>
      <c r="D605" s="7" t="s">
        <v>538</v>
      </c>
      <c r="E605" s="7" t="s">
        <v>17</v>
      </c>
      <c r="F605" s="7" t="s">
        <v>539</v>
      </c>
      <c r="G605" s="7" t="s">
        <v>845</v>
      </c>
      <c r="H605" s="7" t="s">
        <v>1255</v>
      </c>
      <c r="I605" s="7" t="s">
        <v>1256</v>
      </c>
      <c r="J605" s="7" t="s">
        <v>1377</v>
      </c>
      <c r="K605" s="7" t="s">
        <v>1372</v>
      </c>
      <c r="L605" s="7" t="s">
        <v>394</v>
      </c>
      <c r="M605" s="38"/>
      <c r="N605" s="38">
        <v>689</v>
      </c>
      <c r="O605" s="38">
        <v>64</v>
      </c>
      <c r="P605" s="38"/>
      <c r="Q605" t="str">
        <f t="shared" si="11"/>
        <v>var EspagnolL0511926S=L.marker([49.2425565,4.0268689],{icon:icon_lycee,bounceOnAdd: true, bounceOnAddOptions: {duration: 500, height: 100},bounceOnAddCallback: function() {console.log('done')}}).bindPopup('&lt;p align=center&gt; &lt;font size=2&gt; &lt;b&gt;Espagnol&lt;/font&gt;  &lt;br&gt;&lt;br&gt;LGT MARC CHAGALL (public)&lt;/b&gt; &lt;br&gt;&lt;i&gt;REIMS&lt;/i&gt; &lt;br&gt; &lt;table border align = center bgcolor = #D8D9CA width=100&gt; &lt;tr align=center &gt; &lt;th&gt; LV1 &lt;th&gt;&lt;tr align=center &gt; &lt;th&gt;LV2 &lt;th&gt;689&lt;tr align=center &gt; &lt;th&gt;LV3 &lt;th&gt;64&lt;tr align=center &gt; &lt;th&gt; Lvapp &lt;th&gt;');EspagnolL0511926S.addTo (EspagnolL);</v>
      </c>
    </row>
    <row r="606" spans="1:17" x14ac:dyDescent="0.2">
      <c r="A606" s="7" t="s">
        <v>609</v>
      </c>
      <c r="B606" s="10" t="s">
        <v>302</v>
      </c>
      <c r="C606" s="7" t="s">
        <v>673</v>
      </c>
      <c r="D606" s="7" t="s">
        <v>283</v>
      </c>
      <c r="E606" s="7" t="s">
        <v>17</v>
      </c>
      <c r="F606" s="7" t="s">
        <v>285</v>
      </c>
      <c r="G606" s="7" t="s">
        <v>846</v>
      </c>
      <c r="H606" s="7" t="s">
        <v>1257</v>
      </c>
      <c r="I606" s="7" t="s">
        <v>1258</v>
      </c>
      <c r="J606" s="7" t="s">
        <v>1377</v>
      </c>
      <c r="K606" s="7" t="s">
        <v>1372</v>
      </c>
      <c r="L606" s="7" t="s">
        <v>286</v>
      </c>
      <c r="M606" s="38"/>
      <c r="N606" s="38">
        <v>188</v>
      </c>
      <c r="O606" s="38"/>
      <c r="P606" s="38"/>
      <c r="Q606" t="str">
        <f t="shared" si="11"/>
        <v>var EspagnolL0520019N=L.marker([48.4427289,5.1385305],{icon:icon_lycee,bounceOnAdd: true, bounceOnAddOptions: {duration: 500, height: 100},bounceOnAddCallback: function() {console.log('done')}}).bindPopup('&lt;p align=center&gt; &lt;font size=2&gt; &lt;b&gt;Espagnol&lt;/font&gt;  &lt;br&gt;&lt;br&gt;LGT PHILIPPE LEBON (public)&lt;/b&gt; &lt;br&gt;&lt;i&gt;JOINVILLE&lt;/i&gt; &lt;br&gt; &lt;table border align = center bgcolor = #D8D9CA width=100&gt; &lt;tr align=center &gt; &lt;th&gt; LV1 &lt;th&gt;&lt;tr align=center &gt; &lt;th&gt;LV2 &lt;th&gt;188&lt;tr align=center &gt; &lt;th&gt;LV3 &lt;th&gt;&lt;tr align=center &gt; &lt;th&gt; Lvapp &lt;th&gt;');EspagnolL0520019N.addTo (EspagnolL);</v>
      </c>
    </row>
    <row r="607" spans="1:17" x14ac:dyDescent="0.2">
      <c r="A607" s="7" t="s">
        <v>609</v>
      </c>
      <c r="B607" s="10" t="s">
        <v>302</v>
      </c>
      <c r="C607" s="7" t="s">
        <v>673</v>
      </c>
      <c r="D607" s="7" t="s">
        <v>300</v>
      </c>
      <c r="E607" s="7" t="s">
        <v>17</v>
      </c>
      <c r="F607" s="7" t="s">
        <v>301</v>
      </c>
      <c r="G607" s="7" t="s">
        <v>847</v>
      </c>
      <c r="H607" s="7" t="s">
        <v>1259</v>
      </c>
      <c r="I607" s="7" t="s">
        <v>1260</v>
      </c>
      <c r="J607" s="7" t="s">
        <v>1377</v>
      </c>
      <c r="K607" s="7" t="s">
        <v>1372</v>
      </c>
      <c r="L607" s="7" t="s">
        <v>302</v>
      </c>
      <c r="M607" s="38"/>
      <c r="N607" s="38">
        <v>471</v>
      </c>
      <c r="O607" s="38"/>
      <c r="P607" s="38"/>
      <c r="Q607" t="str">
        <f t="shared" si="11"/>
        <v>var EspagnolL0520027X=L.marker([48.6434668,4.9638164],{icon:icon_lycee,bounceOnAdd: true, bounceOnAddOptions: {duration: 500, height: 100},bounceOnAddCallback: function() {console.log('done')}}).bindPopup('&lt;p align=center&gt; &lt;font size=2&gt; &lt;b&gt;Espagnol&lt;/font&gt;  &lt;br&gt;&lt;br&gt;LGT ST EXUPERY (public)&lt;/b&gt; &lt;br&gt;&lt;i&gt;SAINT-DIZIER&lt;/i&gt; &lt;br&gt; &lt;table border align = center bgcolor = #D8D9CA width=100&gt; &lt;tr align=center &gt; &lt;th&gt; LV1 &lt;th&gt;&lt;tr align=center &gt; &lt;th&gt;LV2 &lt;th&gt;471&lt;tr align=center &gt; &lt;th&gt;LV3 &lt;th&gt;&lt;tr align=center &gt; &lt;th&gt; Lvapp &lt;th&gt;');EspagnolL0520027X.addTo (EspagnolL);</v>
      </c>
    </row>
    <row r="608" spans="1:17" x14ac:dyDescent="0.2">
      <c r="A608" s="7" t="s">
        <v>609</v>
      </c>
      <c r="B608" s="10" t="s">
        <v>302</v>
      </c>
      <c r="C608" s="7" t="s">
        <v>673</v>
      </c>
      <c r="D608" s="7" t="s">
        <v>303</v>
      </c>
      <c r="E608" s="7" t="s">
        <v>17</v>
      </c>
      <c r="F608" s="7" t="s">
        <v>304</v>
      </c>
      <c r="G608" s="7" t="s">
        <v>848</v>
      </c>
      <c r="H608" s="7" t="s">
        <v>1261</v>
      </c>
      <c r="I608" s="7" t="s">
        <v>1262</v>
      </c>
      <c r="J608" s="7" t="s">
        <v>1377</v>
      </c>
      <c r="K608" s="7" t="s">
        <v>1372</v>
      </c>
      <c r="L608" s="7" t="s">
        <v>302</v>
      </c>
      <c r="M608" s="38"/>
      <c r="N608" s="38">
        <v>220</v>
      </c>
      <c r="O608" s="38"/>
      <c r="P608" s="38"/>
      <c r="Q608" t="str">
        <f t="shared" si="11"/>
        <v>var EspagnolL0520028Y=L.marker([48.6443421,4.9756334],{icon:icon_lycee,bounceOnAdd: true, bounceOnAddOptions: {duration: 500, height: 100},bounceOnAddCallback: function() {console.log('done')}}).bindPopup('&lt;p align=center&gt; &lt;font size=2&gt; &lt;b&gt;Espagnol&lt;/font&gt;  &lt;br&gt;&lt;br&gt;LGT BLAISE PASCAL (public)&lt;/b&gt; &lt;br&gt;&lt;i&gt;SAINT-DIZIER&lt;/i&gt; &lt;br&gt; &lt;table border align = center bgcolor = #D8D9CA width=100&gt; &lt;tr align=center &gt; &lt;th&gt; LV1 &lt;th&gt;&lt;tr align=center &gt; &lt;th&gt;LV2 &lt;th&gt;220&lt;tr align=center &gt; &lt;th&gt;LV3 &lt;th&gt;&lt;tr align=center &gt; &lt;th&gt; Lvapp &lt;th&gt;');EspagnolL0520028Y.addTo (EspagnolL);</v>
      </c>
    </row>
    <row r="609" spans="1:17" x14ac:dyDescent="0.2">
      <c r="A609" s="7" t="s">
        <v>609</v>
      </c>
      <c r="B609" s="10" t="s">
        <v>578</v>
      </c>
      <c r="C609" s="7" t="s">
        <v>673</v>
      </c>
      <c r="D609" s="7" t="s">
        <v>348</v>
      </c>
      <c r="E609" s="7" t="s">
        <v>17</v>
      </c>
      <c r="F609" s="7" t="s">
        <v>341</v>
      </c>
      <c r="G609" s="7" t="s">
        <v>849</v>
      </c>
      <c r="H609" s="7" t="s">
        <v>1263</v>
      </c>
      <c r="I609" s="7" t="s">
        <v>1264</v>
      </c>
      <c r="J609" s="7" t="s">
        <v>1377</v>
      </c>
      <c r="K609" s="7" t="s">
        <v>1372</v>
      </c>
      <c r="L609" s="7" t="s">
        <v>273</v>
      </c>
      <c r="M609" s="38"/>
      <c r="N609" s="38">
        <v>406</v>
      </c>
      <c r="O609" s="38"/>
      <c r="P609" s="38"/>
      <c r="Q609" t="str">
        <f t="shared" si="11"/>
        <v>var EspagnolL0520844K=L.marker([48.1065656,5.1477137],{icon:icon_lycee,bounceOnAdd: true, bounceOnAddOptions: {duration: 500, height: 100},bounceOnAddCallback: function() {console.log('done')}}).bindPopup('&lt;p align=center&gt; &lt;font size=2&gt; &lt;b&gt;Espagnol&lt;/font&gt;  &lt;br&gt;&lt;br&gt;LGT EDME BOUCHARDON (public)&lt;/b&gt; &lt;br&gt;&lt;i&gt;CHAUMONT&lt;/i&gt; &lt;br&gt; &lt;table border align = center bgcolor = #D8D9CA width=100&gt; &lt;tr align=center &gt; &lt;th&gt; LV1 &lt;th&gt;&lt;tr align=center &gt; &lt;th&gt;LV2 &lt;th&gt;406&lt;tr align=center &gt; &lt;th&gt;LV3 &lt;th&gt;&lt;tr align=center &gt; &lt;th&gt; Lvapp &lt;th&gt;');EspagnolL0520844K.addTo (EspagnolL);</v>
      </c>
    </row>
    <row r="610" spans="1:17" x14ac:dyDescent="0.2">
      <c r="A610" s="7" t="s">
        <v>356</v>
      </c>
      <c r="B610" s="10" t="s">
        <v>394</v>
      </c>
      <c r="C610" s="7" t="s">
        <v>673</v>
      </c>
      <c r="D610" s="7" t="s">
        <v>398</v>
      </c>
      <c r="E610" s="7" t="s">
        <v>17</v>
      </c>
      <c r="F610" s="7" t="s">
        <v>399</v>
      </c>
      <c r="G610" s="7" t="s">
        <v>850</v>
      </c>
      <c r="H610" s="7" t="s">
        <v>1265</v>
      </c>
      <c r="I610" s="7" t="s">
        <v>1266</v>
      </c>
      <c r="J610" s="7" t="s">
        <v>1377</v>
      </c>
      <c r="K610" s="7" t="s">
        <v>1372</v>
      </c>
      <c r="L610" s="7" t="s">
        <v>394</v>
      </c>
      <c r="M610" s="38"/>
      <c r="N610" s="38">
        <v>725</v>
      </c>
      <c r="O610" s="38"/>
      <c r="P610" s="38"/>
      <c r="Q610" t="str">
        <f t="shared" si="11"/>
        <v>var EspagnolL0510035L=L.marker([49.2511515,4.0277058],{icon:icon_lycee,bounceOnAdd: true, bounceOnAddOptions: {duration: 500, height: 100},bounceOnAddCallback: function() {console.log('done')}}).bindPopup('&lt;p align=center&gt; &lt;font size=2&gt; &lt;b&gt;Espagnol&lt;/font&gt;  &lt;br&gt;&lt;br&gt;LGT HUGUES LIBERGIER (public)&lt;/b&gt; &lt;br&gt;&lt;i&gt;REIMS&lt;/i&gt; &lt;br&gt; &lt;table border align = center bgcolor = #D8D9CA width=100&gt; &lt;tr align=center &gt; &lt;th&gt; LV1 &lt;th&gt;&lt;tr align=center &gt; &lt;th&gt;LV2 &lt;th&gt;725&lt;tr align=center &gt; &lt;th&gt;LV3 &lt;th&gt;&lt;tr align=center &gt; &lt;th&gt; Lvapp &lt;th&gt;');EspagnolL0510035L.addTo (EspagnolL);</v>
      </c>
    </row>
    <row r="611" spans="1:17" x14ac:dyDescent="0.2">
      <c r="A611" s="7" t="s">
        <v>609</v>
      </c>
      <c r="B611" s="10" t="s">
        <v>302</v>
      </c>
      <c r="C611" s="7" t="s">
        <v>674</v>
      </c>
      <c r="D611" s="7" t="s">
        <v>320</v>
      </c>
      <c r="E611" s="7" t="s">
        <v>17</v>
      </c>
      <c r="F611" s="7" t="s">
        <v>598</v>
      </c>
      <c r="G611" s="7" t="s">
        <v>851</v>
      </c>
      <c r="H611" s="7" t="s">
        <v>1267</v>
      </c>
      <c r="I611" s="7" t="s">
        <v>1268</v>
      </c>
      <c r="J611" s="7" t="s">
        <v>1377</v>
      </c>
      <c r="K611" s="7" t="s">
        <v>1372</v>
      </c>
      <c r="L611" s="7" t="s">
        <v>302</v>
      </c>
      <c r="M611" s="38">
        <v>44</v>
      </c>
      <c r="N611" s="38">
        <v>201</v>
      </c>
      <c r="O611" s="38"/>
      <c r="P611" s="38"/>
      <c r="Q611" t="str">
        <f t="shared" si="11"/>
        <v>var EspagnolL0520679F=L.marker([48.6387631,4.9488417],{icon:icon_lycee,bounceOnAdd: true, bounceOnAddOptions: {duration: 500, height: 100},bounceOnAddCallback: function() {console.log('done')}}).bindPopup('&lt;p align=center&gt; &lt;font size=2&gt; &lt;b&gt;Espagnol&lt;/font&gt;  &lt;br&gt;&lt;br&gt;LGT ESTIC (privé)&lt;/b&gt; &lt;br&gt;&lt;i&gt;SAINT-DIZIER&lt;/i&gt; &lt;br&gt; &lt;table border align = center bgcolor = #D8D9CA width=100&gt; &lt;tr align=center &gt; &lt;th&gt; LV1 &lt;th&gt;44&lt;tr align=center &gt; &lt;th&gt;LV2 &lt;th&gt;201&lt;tr align=center &gt; &lt;th&gt;LV3 &lt;th&gt;&lt;tr align=center &gt; &lt;th&gt; Lvapp &lt;th&gt;');EspagnolL0520679F.addTo (EspagnolL);</v>
      </c>
    </row>
    <row r="612" spans="1:17" x14ac:dyDescent="0.2">
      <c r="A612" s="7" t="s">
        <v>609</v>
      </c>
      <c r="B612" s="10" t="s">
        <v>578</v>
      </c>
      <c r="C612" s="7" t="s">
        <v>674</v>
      </c>
      <c r="D612" s="7" t="s">
        <v>322</v>
      </c>
      <c r="E612" s="7" t="s">
        <v>17</v>
      </c>
      <c r="F612" s="7" t="s">
        <v>323</v>
      </c>
      <c r="G612" s="7" t="s">
        <v>852</v>
      </c>
      <c r="H612" s="7" t="s">
        <v>1269</v>
      </c>
      <c r="I612" s="7" t="s">
        <v>1270</v>
      </c>
      <c r="J612" s="7" t="s">
        <v>1377</v>
      </c>
      <c r="K612" s="7" t="s">
        <v>1372</v>
      </c>
      <c r="L612" s="7" t="s">
        <v>273</v>
      </c>
      <c r="M612" s="38"/>
      <c r="N612" s="38">
        <v>115</v>
      </c>
      <c r="O612" s="38"/>
      <c r="P612" s="38"/>
      <c r="Q612" t="str">
        <f t="shared" si="11"/>
        <v>var EspagnolL0520685M=L.marker([48.0782686,5.146354],{icon:icon_lycee,bounceOnAdd: true, bounceOnAddOptions: {duration: 500, height: 100},bounceOnAddCallback: function() {console.log('done')}}).bindPopup('&lt;p align=center&gt; &lt;font size=2&gt; &lt;b&gt;Espagnol&lt;/font&gt;  &lt;br&gt;&lt;br&gt;LGT OUDINOT (privé)&lt;/b&gt; &lt;br&gt;&lt;i&gt;CHAUMONT&lt;/i&gt; &lt;br&gt; &lt;table border align = center bgcolor = #D8D9CA width=100&gt; &lt;tr align=center &gt; &lt;th&gt; LV1 &lt;th&gt;&lt;tr align=center &gt; &lt;th&gt;LV2 &lt;th&gt;115&lt;tr align=center &gt; &lt;th&gt;LV3 &lt;th&gt;&lt;tr align=center &gt; &lt;th&gt; Lvapp &lt;th&gt;');EspagnolL0520685M.addTo (EspagnolL);</v>
      </c>
    </row>
    <row r="613" spans="1:17" x14ac:dyDescent="0.2">
      <c r="A613" s="7" t="s">
        <v>149</v>
      </c>
      <c r="B613" s="10" t="s">
        <v>589</v>
      </c>
      <c r="C613" s="7" t="s">
        <v>673</v>
      </c>
      <c r="D613" s="7" t="s">
        <v>178</v>
      </c>
      <c r="E613" s="7" t="s">
        <v>70</v>
      </c>
      <c r="F613" s="7" t="s">
        <v>179</v>
      </c>
      <c r="G613" s="7" t="s">
        <v>853</v>
      </c>
      <c r="H613" s="7" t="s">
        <v>1271</v>
      </c>
      <c r="I613" s="7" t="s">
        <v>1272</v>
      </c>
      <c r="J613" s="7" t="s">
        <v>1377</v>
      </c>
      <c r="K613" s="7" t="s">
        <v>1372</v>
      </c>
      <c r="L613" s="7" t="s">
        <v>177</v>
      </c>
      <c r="M613" s="38">
        <v>1</v>
      </c>
      <c r="N613" s="38">
        <v>183</v>
      </c>
      <c r="O613" s="38"/>
      <c r="P613" s="38"/>
      <c r="Q613" t="str">
        <f t="shared" si="11"/>
        <v>var EspagnolL0100016N=L.marker([48.5169346,3.7170874],{icon:icon_lycee,bounceOnAdd: true, bounceOnAddOptions: {duration: 500, height: 100},bounceOnAddCallback: function() {console.log('done')}}).bindPopup('&lt;p align=center&gt; &lt;font size=2&gt; &lt;b&gt;Espagnol&lt;/font&gt;  &lt;br&gt;&lt;br&gt;LP DENIS DIDEROT (public)&lt;/b&gt; &lt;br&gt;&lt;i&gt;ROMILLY-SUR-SEINE&lt;/i&gt; &lt;br&gt; &lt;table border align = center bgcolor = #D8D9CA width=100&gt; &lt;tr align=center &gt; &lt;th&gt; LV1 &lt;th&gt;1&lt;tr align=center &gt; &lt;th&gt;LV2 &lt;th&gt;183&lt;tr align=center &gt; &lt;th&gt;LV3 &lt;th&gt;&lt;tr align=center &gt; &lt;th&gt; Lvapp &lt;th&gt;');EspagnolL0100016N.addTo (EspagnolL);</v>
      </c>
    </row>
    <row r="614" spans="1:17" x14ac:dyDescent="0.2">
      <c r="A614" s="7" t="s">
        <v>149</v>
      </c>
      <c r="B614" s="10" t="s">
        <v>590</v>
      </c>
      <c r="C614" s="7" t="s">
        <v>673</v>
      </c>
      <c r="D614" s="7" t="s">
        <v>251</v>
      </c>
      <c r="E614" s="7" t="s">
        <v>70</v>
      </c>
      <c r="F614" s="7" t="s">
        <v>252</v>
      </c>
      <c r="G614" s="7" t="s">
        <v>854</v>
      </c>
      <c r="H614" s="7" t="s">
        <v>1359</v>
      </c>
      <c r="I614" s="7" t="s">
        <v>1360</v>
      </c>
      <c r="J614" s="7" t="s">
        <v>1377</v>
      </c>
      <c r="K614" s="7" t="s">
        <v>1372</v>
      </c>
      <c r="L614" s="7" t="s">
        <v>185</v>
      </c>
      <c r="M614" s="38"/>
      <c r="N614" s="38">
        <v>170</v>
      </c>
      <c r="O614" s="38"/>
      <c r="P614" s="38"/>
      <c r="Q614" t="str">
        <f t="shared" si="11"/>
        <v>var EspagnolL0100945Y=L.marker([48.3155632,4.0708254],{icon:icon_lycee,bounceOnAdd: true, bounceOnAddOptions: {duration: 500, height: 100},bounceOnAddCallback: function() {console.log('done')}}).bindPopup('&lt;p align=center&gt; &lt;font size=2&gt; &lt;b&gt;Espagnol&lt;/font&gt;  &lt;br&gt;&lt;br&gt;LP GABRIEL VOISIN (public)&lt;/b&gt; &lt;br&gt;&lt;i&gt;TROYES&lt;/i&gt; &lt;br&gt; &lt;table border align = center bgcolor = #D8D9CA width=100&gt; &lt;tr align=center &gt; &lt;th&gt; LV1 &lt;th&gt;&lt;tr align=center &gt; &lt;th&gt;LV2 &lt;th&gt;170&lt;tr align=center &gt; &lt;th&gt;LV3 &lt;th&gt;&lt;tr align=center &gt; &lt;th&gt; Lvapp &lt;th&gt;');EspagnolL0100945Y.addTo (EspagnolL);</v>
      </c>
    </row>
    <row r="615" spans="1:17" x14ac:dyDescent="0.2">
      <c r="A615" s="7" t="s">
        <v>609</v>
      </c>
      <c r="B615" s="10" t="s">
        <v>578</v>
      </c>
      <c r="C615" s="7" t="s">
        <v>673</v>
      </c>
      <c r="D615" s="7" t="s">
        <v>271</v>
      </c>
      <c r="E615" s="7" t="s">
        <v>70</v>
      </c>
      <c r="F615" s="7" t="s">
        <v>272</v>
      </c>
      <c r="G615" s="7" t="s">
        <v>855</v>
      </c>
      <c r="H615" s="7" t="s">
        <v>1361</v>
      </c>
      <c r="I615" s="7" t="s">
        <v>1362</v>
      </c>
      <c r="J615" s="7" t="s">
        <v>1377</v>
      </c>
      <c r="K615" s="7" t="s">
        <v>1372</v>
      </c>
      <c r="L615" s="7" t="s">
        <v>273</v>
      </c>
      <c r="M615" s="38"/>
      <c r="N615" s="38">
        <v>23</v>
      </c>
      <c r="O615" s="38"/>
      <c r="P615" s="38"/>
      <c r="Q615" t="str">
        <f t="shared" si="11"/>
        <v>var EspagnolL0520008B=L.marker([48.0919868,5.1429321],{icon:icon_lycee,bounceOnAdd: true, bounceOnAddOptions: {duration: 500, height: 100},bounceOnAddCallback: function() {console.log('done')}}).bindPopup('&lt;p align=center&gt; &lt;font size=2&gt; &lt;b&gt;Espagnol&lt;/font&gt;  &lt;br&gt;&lt;br&gt;LP EUGENE DECOMBLE (public)&lt;/b&gt; &lt;br&gt;&lt;i&gt;CHAUMONT&lt;/i&gt; &lt;br&gt; &lt;table border align = center bgcolor = #D8D9CA width=100&gt; &lt;tr align=center &gt; &lt;th&gt; LV1 &lt;th&gt;&lt;tr align=center &gt; &lt;th&gt;LV2 &lt;th&gt;23&lt;tr align=center &gt; &lt;th&gt;LV3 &lt;th&gt;&lt;tr align=center &gt; &lt;th&gt; Lvapp &lt;th&gt;');EspagnolL0520008B.addTo (EspagnolL);</v>
      </c>
    </row>
    <row r="616" spans="1:17" x14ac:dyDescent="0.2">
      <c r="A616" s="7" t="s">
        <v>609</v>
      </c>
      <c r="B616" s="10" t="s">
        <v>302</v>
      </c>
      <c r="C616" s="7" t="s">
        <v>673</v>
      </c>
      <c r="D616" s="7" t="s">
        <v>305</v>
      </c>
      <c r="E616" s="7" t="s">
        <v>70</v>
      </c>
      <c r="F616" s="7" t="s">
        <v>304</v>
      </c>
      <c r="G616" s="7" t="s">
        <v>856</v>
      </c>
      <c r="H616" s="7" t="s">
        <v>1261</v>
      </c>
      <c r="I616" s="7" t="s">
        <v>1262</v>
      </c>
      <c r="J616" s="7" t="s">
        <v>1377</v>
      </c>
      <c r="K616" s="7" t="s">
        <v>1372</v>
      </c>
      <c r="L616" s="7" t="s">
        <v>302</v>
      </c>
      <c r="M616" s="38"/>
      <c r="N616" s="38">
        <v>16</v>
      </c>
      <c r="O616" s="38"/>
      <c r="P616" s="38"/>
      <c r="Q616" t="str">
        <f t="shared" si="11"/>
        <v>var EspagnolL0520029Z=L.marker([48.6443421,4.9756334],{icon:icon_lycee,bounceOnAdd: true, bounceOnAddOptions: {duration: 500, height: 100},bounceOnAddCallback: function() {console.log('done')}}).bindPopup('&lt;p align=center&gt; &lt;font size=2&gt; &lt;b&gt;Espagnol&lt;/font&gt;  &lt;br&gt;&lt;br&gt;LP BLAISE PASCAL (public)&lt;/b&gt; &lt;br&gt;&lt;i&gt;SAINT-DIZIER&lt;/i&gt; &lt;br&gt; &lt;table border align = center bgcolor = #D8D9CA width=100&gt; &lt;tr align=center &gt; &lt;th&gt; LV1 &lt;th&gt;&lt;tr align=center &gt; &lt;th&gt;LV2 &lt;th&gt;16&lt;tr align=center &gt; &lt;th&gt;LV3 &lt;th&gt;&lt;tr align=center &gt; &lt;th&gt; Lvapp &lt;th&gt;');EspagnolL0520029Z.addTo (EspagnolL);</v>
      </c>
    </row>
    <row r="617" spans="1:17" x14ac:dyDescent="0.2">
      <c r="A617" s="7" t="s">
        <v>609</v>
      </c>
      <c r="B617" s="10" t="s">
        <v>578</v>
      </c>
      <c r="C617" s="7" t="s">
        <v>673</v>
      </c>
      <c r="D617" s="7" t="s">
        <v>340</v>
      </c>
      <c r="E617" s="7" t="s">
        <v>70</v>
      </c>
      <c r="F617" s="7" t="s">
        <v>341</v>
      </c>
      <c r="G617" s="7" t="s">
        <v>857</v>
      </c>
      <c r="H617" s="7" t="s">
        <v>1273</v>
      </c>
      <c r="I617" s="7" t="s">
        <v>1274</v>
      </c>
      <c r="J617" s="7" t="s">
        <v>1377</v>
      </c>
      <c r="K617" s="7" t="s">
        <v>1372</v>
      </c>
      <c r="L617" s="7" t="s">
        <v>273</v>
      </c>
      <c r="M617" s="38"/>
      <c r="N617" s="38">
        <v>124</v>
      </c>
      <c r="O617" s="38"/>
      <c r="P617" s="38"/>
      <c r="Q617" t="str">
        <f t="shared" si="11"/>
        <v>var EspagnolL0520795G=L.marker([48.1060086,5.1474075],{icon:icon_lycee,bounceOnAdd: true, bounceOnAddOptions: {duration: 500, height: 100},bounceOnAddCallback: function() {console.log('done')}}).bindPopup('&lt;p align=center&gt; &lt;font size=2&gt; &lt;b&gt;Espagnol&lt;/font&gt;  &lt;br&gt;&lt;br&gt;LP EDME BOUCHARDON (public)&lt;/b&gt; &lt;br&gt;&lt;i&gt;CHAUMONT&lt;/i&gt; &lt;br&gt; &lt;table border align = center bgcolor = #D8D9CA width=100&gt; &lt;tr align=center &gt; &lt;th&gt; LV1 &lt;th&gt;&lt;tr align=center &gt; &lt;th&gt;LV2 &lt;th&gt;124&lt;tr align=center &gt; &lt;th&gt;LV3 &lt;th&gt;&lt;tr align=center &gt; &lt;th&gt; Lvapp &lt;th&gt;');EspagnolL0520795G.addTo (EspagnolL);</v>
      </c>
    </row>
    <row r="618" spans="1:17" x14ac:dyDescent="0.2">
      <c r="A618" s="7" t="s">
        <v>609</v>
      </c>
      <c r="B618" s="10" t="s">
        <v>302</v>
      </c>
      <c r="C618" s="7" t="s">
        <v>673</v>
      </c>
      <c r="D618" s="7" t="s">
        <v>349</v>
      </c>
      <c r="E618" s="7" t="s">
        <v>70</v>
      </c>
      <c r="F618" s="7" t="s">
        <v>301</v>
      </c>
      <c r="G618" s="7" t="s">
        <v>858</v>
      </c>
      <c r="H618" s="7" t="s">
        <v>1259</v>
      </c>
      <c r="I618" s="7" t="s">
        <v>1260</v>
      </c>
      <c r="J618" s="7" t="s">
        <v>1377</v>
      </c>
      <c r="K618" s="7" t="s">
        <v>1372</v>
      </c>
      <c r="L618" s="7" t="s">
        <v>302</v>
      </c>
      <c r="M618" s="38"/>
      <c r="N618" s="38">
        <v>161</v>
      </c>
      <c r="O618" s="38"/>
      <c r="P618" s="38"/>
      <c r="Q618" t="str">
        <f t="shared" si="11"/>
        <v>var EspagnolL0520923W=L.marker([48.6434668,4.9638164],{icon:icon_lycee,bounceOnAdd: true, bounceOnAddOptions: {duration: 500, height: 100},bounceOnAddCallback: function() {console.log('done')}}).bindPopup('&lt;p align=center&gt; &lt;font size=2&gt; &lt;b&gt;Espagnol&lt;/font&gt;  &lt;br&gt;&lt;br&gt;LP ST EXUPERY (public)&lt;/b&gt; &lt;br&gt;&lt;i&gt;SAINT-DIZIER&lt;/i&gt; &lt;br&gt; &lt;table border align = center bgcolor = #D8D9CA width=100&gt; &lt;tr align=center &gt; &lt;th&gt; LV1 &lt;th&gt;&lt;tr align=center &gt; &lt;th&gt;LV2 &lt;th&gt;161&lt;tr align=center &gt; &lt;th&gt;LV3 &lt;th&gt;&lt;tr align=center &gt; &lt;th&gt; Lvapp &lt;th&gt;');EspagnolL0520923W.addTo (EspagnolL);</v>
      </c>
    </row>
    <row r="619" spans="1:17" x14ac:dyDescent="0.2">
      <c r="A619" s="7" t="s">
        <v>11</v>
      </c>
      <c r="B619" s="10" t="s">
        <v>576</v>
      </c>
      <c r="C619" s="7" t="s">
        <v>673</v>
      </c>
      <c r="D619" s="7" t="s">
        <v>21</v>
      </c>
      <c r="E619" s="7" t="s">
        <v>70</v>
      </c>
      <c r="F619" s="7" t="s">
        <v>601</v>
      </c>
      <c r="G619" s="7" t="s">
        <v>859</v>
      </c>
      <c r="H619" s="7" t="s">
        <v>947</v>
      </c>
      <c r="I619" s="7" t="s">
        <v>948</v>
      </c>
      <c r="J619" s="7" t="s">
        <v>1377</v>
      </c>
      <c r="K619" s="7" t="s">
        <v>1372</v>
      </c>
      <c r="L619" s="7" t="s">
        <v>15</v>
      </c>
      <c r="M619" s="38"/>
      <c r="N619" s="38">
        <v>180</v>
      </c>
      <c r="O619" s="38"/>
      <c r="P619" s="38"/>
      <c r="Q619" t="str">
        <f t="shared" si="11"/>
        <v>var EspagnolL0080010T=L.marker([49.778935,4.7021335],{icon:icon_lycee,bounceOnAdd: true, bounceOnAddOptions: {duration: 500, height: 100},bounceOnAddCallback: function() {console.log('done')}}).bindPopup('&lt;p align=center&gt; &lt;font size=2&gt; &lt;b&gt;Espagnol&lt;/font&gt;  &lt;br&gt;&lt;br&gt;LP SIMONE VEIL (public)&lt;/b&gt; &lt;br&gt;&lt;i&gt;CHARLEVILLE-MEZIERES&lt;/i&gt; &lt;br&gt; &lt;table border align = center bgcolor = #D8D9CA width=100&gt; &lt;tr align=center &gt; &lt;th&gt; LV1 &lt;th&gt;&lt;tr align=center &gt; &lt;th&gt;LV2 &lt;th&gt;180&lt;tr align=center &gt; &lt;th&gt;LV3 &lt;th&gt;&lt;tr align=center &gt; &lt;th&gt; Lvapp &lt;th&gt;');EspagnolL0080010T.addTo (EspagnolL);</v>
      </c>
    </row>
    <row r="620" spans="1:17" x14ac:dyDescent="0.2">
      <c r="A620" s="7" t="s">
        <v>11</v>
      </c>
      <c r="B620" s="10" t="s">
        <v>576</v>
      </c>
      <c r="C620" s="7" t="s">
        <v>673</v>
      </c>
      <c r="D620" s="7" t="s">
        <v>62</v>
      </c>
      <c r="E620" s="7" t="s">
        <v>70</v>
      </c>
      <c r="F620" s="7" t="s">
        <v>63</v>
      </c>
      <c r="G620" s="7" t="s">
        <v>862</v>
      </c>
      <c r="H620" s="7" t="s">
        <v>1279</v>
      </c>
      <c r="I620" s="7" t="s">
        <v>1280</v>
      </c>
      <c r="J620" s="7" t="s">
        <v>1377</v>
      </c>
      <c r="K620" s="7" t="s">
        <v>1372</v>
      </c>
      <c r="L620" s="7" t="s">
        <v>57</v>
      </c>
      <c r="M620" s="38"/>
      <c r="N620" s="38">
        <v>187</v>
      </c>
      <c r="O620" s="38"/>
      <c r="P620" s="38"/>
      <c r="Q620" t="str">
        <f t="shared" si="11"/>
        <v>var EspagnolL0080048J=L.marker([49.7030608,4.9469312],{icon:icon_lycee,bounceOnAdd: true, bounceOnAddOptions: {duration: 500, height: 100},bounceOnAddCallback: function() {console.log('done')}}).bindPopup('&lt;p align=center&gt; &lt;font size=2&gt; &lt;b&gt;Espagnol&lt;/font&gt;  &lt;br&gt;&lt;br&gt;LP LE CHATEAU (public)&lt;/b&gt; &lt;br&gt;&lt;i&gt;SEDAN&lt;/i&gt; &lt;br&gt; &lt;table border align = center bgcolor = #D8D9CA width=100&gt; &lt;tr align=center &gt; &lt;th&gt; LV1 &lt;th&gt;&lt;tr align=center &gt; &lt;th&gt;LV2 &lt;th&gt;187&lt;tr align=center &gt; &lt;th&gt;LV3 &lt;th&gt;&lt;tr align=center &gt; &lt;th&gt; Lvapp &lt;th&gt;');EspagnolL0080048J.addTo (EspagnolL);</v>
      </c>
    </row>
    <row r="621" spans="1:17" x14ac:dyDescent="0.2">
      <c r="A621" s="7" t="s">
        <v>149</v>
      </c>
      <c r="B621" s="10" t="s">
        <v>590</v>
      </c>
      <c r="C621" s="7" t="s">
        <v>673</v>
      </c>
      <c r="D621" s="7" t="s">
        <v>153</v>
      </c>
      <c r="E621" s="7" t="s">
        <v>70</v>
      </c>
      <c r="F621" s="7" t="s">
        <v>154</v>
      </c>
      <c r="G621" s="7" t="s">
        <v>863</v>
      </c>
      <c r="H621" s="7" t="s">
        <v>1363</v>
      </c>
      <c r="I621" s="7" t="s">
        <v>1364</v>
      </c>
      <c r="J621" s="7" t="s">
        <v>1377</v>
      </c>
      <c r="K621" s="7" t="s">
        <v>1372</v>
      </c>
      <c r="L621" s="7" t="s">
        <v>155</v>
      </c>
      <c r="M621" s="38"/>
      <c r="N621" s="38">
        <v>24</v>
      </c>
      <c r="O621" s="38"/>
      <c r="P621" s="38"/>
      <c r="Q621" t="str">
        <f t="shared" si="11"/>
        <v>var EspagnolL0100004A=L.marker([48.1114108,4.3883733],{icon:icon_lycee,bounceOnAdd: true, bounceOnAddOptions: {duration: 500, height: 100},bounceOnAddCallback: function() {console.log('done')}}).bindPopup('&lt;p align=center&gt; &lt;font size=2&gt; &lt;b&gt;Espagnol&lt;/font&gt;  &lt;br&gt;&lt;br&gt;LP VAL MORE (public)&lt;/b&gt; &lt;br&gt;&lt;i&gt;BAR-SUR-SEINE&lt;/i&gt; &lt;br&gt; &lt;table border align = center bgcolor = #D8D9CA width=100&gt; &lt;tr align=center &gt; &lt;th&gt; LV1 &lt;th&gt;&lt;tr align=center &gt; &lt;th&gt;LV2 &lt;th&gt;24&lt;tr align=center &gt; &lt;th&gt;LV3 &lt;th&gt;&lt;tr align=center &gt; &lt;th&gt; Lvapp &lt;th&gt;');EspagnolL0100004A.addTo (EspagnolL);</v>
      </c>
    </row>
    <row r="622" spans="1:17" x14ac:dyDescent="0.2">
      <c r="A622" s="7" t="s">
        <v>356</v>
      </c>
      <c r="B622" s="10" t="s">
        <v>394</v>
      </c>
      <c r="C622" s="7" t="s">
        <v>673</v>
      </c>
      <c r="D622" s="7" t="s">
        <v>400</v>
      </c>
      <c r="E622" s="7" t="s">
        <v>70</v>
      </c>
      <c r="F622" s="7" t="s">
        <v>401</v>
      </c>
      <c r="G622" s="7" t="s">
        <v>865</v>
      </c>
      <c r="H622" s="7" t="s">
        <v>1281</v>
      </c>
      <c r="I622" s="7" t="s">
        <v>1282</v>
      </c>
      <c r="J622" s="7" t="s">
        <v>1377</v>
      </c>
      <c r="K622" s="7" t="s">
        <v>1372</v>
      </c>
      <c r="L622" s="7" t="s">
        <v>394</v>
      </c>
      <c r="M622" s="38"/>
      <c r="N622" s="38">
        <v>88</v>
      </c>
      <c r="O622" s="38"/>
      <c r="P622" s="38"/>
      <c r="Q622" t="str">
        <f t="shared" si="11"/>
        <v>var EspagnolL0510036M=L.marker([49.2749947,4.0284865],{icon:icon_lycee,bounceOnAdd: true, bounceOnAddOptions: {duration: 500, height: 100},bounceOnAddCallback: function() {console.log('done')}}).bindPopup('&lt;p align=center&gt; &lt;font size=2&gt; &lt;b&gt;Espagnol&lt;/font&gt;  &lt;br&gt;&lt;br&gt;LP GUSTAVE EIFFEL (public)&lt;/b&gt; &lt;br&gt;&lt;i&gt;REIMS&lt;/i&gt; &lt;br&gt; &lt;table border align = center bgcolor = #D8D9CA width=100&gt; &lt;tr align=center &gt; &lt;th&gt; LV1 &lt;th&gt;&lt;tr align=center &gt; &lt;th&gt;LV2 &lt;th&gt;88&lt;tr align=center &gt; &lt;th&gt;LV3 &lt;th&gt;&lt;tr align=center &gt; &lt;th&gt; Lvapp &lt;th&gt;');EspagnolL0510036M.addTo (EspagnolL);</v>
      </c>
    </row>
    <row r="623" spans="1:17" x14ac:dyDescent="0.2">
      <c r="A623" s="7" t="s">
        <v>356</v>
      </c>
      <c r="B623" s="10" t="s">
        <v>394</v>
      </c>
      <c r="C623" s="7" t="s">
        <v>673</v>
      </c>
      <c r="D623" s="7" t="s">
        <v>402</v>
      </c>
      <c r="E623" s="7" t="s">
        <v>70</v>
      </c>
      <c r="F623" s="7" t="s">
        <v>403</v>
      </c>
      <c r="G623" s="7" t="s">
        <v>866</v>
      </c>
      <c r="H623" s="7" t="s">
        <v>1283</v>
      </c>
      <c r="I623" s="7" t="s">
        <v>1284</v>
      </c>
      <c r="J623" s="7" t="s">
        <v>1377</v>
      </c>
      <c r="K623" s="7" t="s">
        <v>1372</v>
      </c>
      <c r="L623" s="7" t="s">
        <v>394</v>
      </c>
      <c r="M623" s="38"/>
      <c r="N623" s="38">
        <v>165</v>
      </c>
      <c r="O623" s="38"/>
      <c r="P623" s="38"/>
      <c r="Q623" t="str">
        <f t="shared" si="11"/>
        <v>var EspagnolL0510037N=L.marker([49.2495571,4.0576011],{icon:icon_lycee,bounceOnAdd: true, bounceOnAddOptions: {duration: 500, height: 100},bounceOnAddCallback: function() {console.log('done')}}).bindPopup('&lt;p align=center&gt; &lt;font size=2&gt; &lt;b&gt;Espagnol&lt;/font&gt;  &lt;br&gt;&lt;br&gt;LP YSER (public)&lt;/b&gt; &lt;br&gt;&lt;i&gt;REIMS&lt;/i&gt; &lt;br&gt; &lt;table border align = center bgcolor = #D8D9CA width=100&gt; &lt;tr align=center &gt; &lt;th&gt; LV1 &lt;th&gt;&lt;tr align=center &gt; &lt;th&gt;LV2 &lt;th&gt;165&lt;tr align=center &gt; &lt;th&gt;LV3 &lt;th&gt;&lt;tr align=center &gt; &lt;th&gt; Lvapp &lt;th&gt;');EspagnolL0510037N.addTo (EspagnolL);</v>
      </c>
    </row>
    <row r="624" spans="1:17" x14ac:dyDescent="0.2">
      <c r="A624" s="7" t="s">
        <v>356</v>
      </c>
      <c r="B624" s="10" t="s">
        <v>394</v>
      </c>
      <c r="C624" s="7" t="s">
        <v>673</v>
      </c>
      <c r="D624" s="7" t="s">
        <v>404</v>
      </c>
      <c r="E624" s="7" t="s">
        <v>70</v>
      </c>
      <c r="F624" s="7" t="s">
        <v>405</v>
      </c>
      <c r="G624" s="7" t="s">
        <v>867</v>
      </c>
      <c r="H624" s="7" t="s">
        <v>1365</v>
      </c>
      <c r="I624" s="7" t="s">
        <v>1366</v>
      </c>
      <c r="J624" s="7" t="s">
        <v>1377</v>
      </c>
      <c r="K624" s="7" t="s">
        <v>1372</v>
      </c>
      <c r="L624" s="7" t="s">
        <v>394</v>
      </c>
      <c r="M624" s="38"/>
      <c r="N624" s="38">
        <v>53</v>
      </c>
      <c r="O624" s="38"/>
      <c r="P624" s="38"/>
      <c r="Q624" t="str">
        <f t="shared" si="11"/>
        <v>var EspagnolL0510038P=L.marker([49.2484473,4.0661191],{icon:icon_lycee,bounceOnAdd: true, bounceOnAddOptions: {duration: 500, height: 100},bounceOnAddCallback: function() {console.log('done')}}).bindPopup('&lt;p align=center&gt; &lt;font size=2&gt; &lt;b&gt;Espagnol&lt;/font&gt;  &lt;br&gt;&lt;br&gt;LP EUROPE (public)&lt;/b&gt; &lt;br&gt;&lt;i&gt;REIMS&lt;/i&gt; &lt;br&gt; &lt;table border align = center bgcolor = #D8D9CA width=100&gt; &lt;tr align=center &gt; &lt;th&gt; LV1 &lt;th&gt;&lt;tr align=center &gt; &lt;th&gt;LV2 &lt;th&gt;53&lt;tr align=center &gt; &lt;th&gt;LV3 &lt;th&gt;&lt;tr align=center &gt; &lt;th&gt; Lvapp &lt;th&gt;');EspagnolL0510038P.addTo (EspagnolL);</v>
      </c>
    </row>
    <row r="625" spans="1:17" x14ac:dyDescent="0.2">
      <c r="A625" s="7" t="s">
        <v>356</v>
      </c>
      <c r="B625" s="10" t="s">
        <v>394</v>
      </c>
      <c r="C625" s="7" t="s">
        <v>673</v>
      </c>
      <c r="D625" s="7" t="s">
        <v>507</v>
      </c>
      <c r="E625" s="7" t="s">
        <v>70</v>
      </c>
      <c r="F625" s="7" t="s">
        <v>494</v>
      </c>
      <c r="G625" s="7" t="s">
        <v>868</v>
      </c>
      <c r="H625" s="7" t="s">
        <v>1285</v>
      </c>
      <c r="I625" s="7" t="s">
        <v>1286</v>
      </c>
      <c r="J625" s="7" t="s">
        <v>1377</v>
      </c>
      <c r="K625" s="7" t="s">
        <v>1372</v>
      </c>
      <c r="L625" s="7" t="s">
        <v>394</v>
      </c>
      <c r="M625" s="38"/>
      <c r="N625" s="38">
        <v>313</v>
      </c>
      <c r="O625" s="38"/>
      <c r="P625" s="38"/>
      <c r="Q625" t="str">
        <f t="shared" si="11"/>
        <v>var EspagnolL0511430C=L.marker([49.2317832,4.0034519],{icon:icon_lycee,bounceOnAdd: true, bounceOnAddOptions: {duration: 500, height: 100},bounceOnAddCallback: function() {console.log('done')}}).bindPopup('&lt;p align=center&gt; &lt;font size=2&gt; &lt;b&gt;Espagnol&lt;/font&gt;  &lt;br&gt;&lt;br&gt;LP JOLIOT-CURIE (public)&lt;/b&gt; &lt;br&gt;&lt;i&gt;REIMS&lt;/i&gt; &lt;br&gt; &lt;table border align = center bgcolor = #D8D9CA width=100&gt; &lt;tr align=center &gt; &lt;th&gt; LV1 &lt;th&gt;&lt;tr align=center &gt; &lt;th&gt;LV2 &lt;th&gt;313&lt;tr align=center &gt; &lt;th&gt;LV3 &lt;th&gt;&lt;tr align=center &gt; &lt;th&gt; Lvapp &lt;th&gt;');EspagnolL0511430C.addTo (EspagnolL);</v>
      </c>
    </row>
    <row r="626" spans="1:17" x14ac:dyDescent="0.2">
      <c r="A626" s="7" t="s">
        <v>11</v>
      </c>
      <c r="B626" s="10" t="s">
        <v>577</v>
      </c>
      <c r="C626" s="7" t="s">
        <v>674</v>
      </c>
      <c r="D626" s="7" t="s">
        <v>88</v>
      </c>
      <c r="E626" s="7" t="s">
        <v>70</v>
      </c>
      <c r="F626" s="7" t="s">
        <v>90</v>
      </c>
      <c r="G626" s="7" t="s">
        <v>1385</v>
      </c>
      <c r="H626" s="7" t="s">
        <v>1165</v>
      </c>
      <c r="I626" s="7" t="s">
        <v>1166</v>
      </c>
      <c r="J626" s="7" t="s">
        <v>1377</v>
      </c>
      <c r="K626" s="7" t="s">
        <v>1372</v>
      </c>
      <c r="L626" s="7" t="s">
        <v>69</v>
      </c>
      <c r="M626" s="38"/>
      <c r="N626" s="38">
        <v>30</v>
      </c>
      <c r="O626" s="38"/>
      <c r="P626" s="38"/>
      <c r="Q626" t="str">
        <f t="shared" si="11"/>
        <v>var EspagnolL0080093H=L.marker([49.3974608,4.6979957],{icon:icon_lycee,bounceOnAdd: true, bounceOnAddOptions: {duration: 500, height: 100},bounceOnAddCallback: function() {console.log('done')}}).bindPopup('&lt;p align=center&gt; &lt;font size=2&gt; &lt;b&gt;Espagnol&lt;/font&gt;  &lt;br&gt;&lt;br&gt;LP JEANNE D\'ARC (privé)&lt;/b&gt; &lt;br&gt;&lt;i&gt;VOUZIERS&lt;/i&gt; &lt;br&gt; &lt;table border align = center bgcolor = #D8D9CA width=100&gt; &lt;tr align=center &gt; &lt;th&gt; LV1 &lt;th&gt;&lt;tr align=center &gt; &lt;th&gt;LV2 &lt;th&gt;30&lt;tr align=center &gt; &lt;th&gt;LV3 &lt;th&gt;&lt;tr align=center &gt; &lt;th&gt; Lvapp &lt;th&gt;');EspagnolL0080093H.addTo (EspagnolL);</v>
      </c>
    </row>
    <row r="627" spans="1:17" x14ac:dyDescent="0.2">
      <c r="A627" s="7" t="s">
        <v>149</v>
      </c>
      <c r="B627" s="10" t="s">
        <v>590</v>
      </c>
      <c r="C627" s="7" t="s">
        <v>674</v>
      </c>
      <c r="D627" s="7" t="s">
        <v>221</v>
      </c>
      <c r="E627" s="7" t="s">
        <v>70</v>
      </c>
      <c r="F627" s="7" t="s">
        <v>222</v>
      </c>
      <c r="G627" s="7" t="s">
        <v>870</v>
      </c>
      <c r="H627" s="7" t="s">
        <v>1367</v>
      </c>
      <c r="I627" s="7" t="s">
        <v>1368</v>
      </c>
      <c r="J627" s="7" t="s">
        <v>1377</v>
      </c>
      <c r="K627" s="7" t="s">
        <v>1372</v>
      </c>
      <c r="L627" s="7" t="s">
        <v>185</v>
      </c>
      <c r="M627" s="38"/>
      <c r="N627" s="38">
        <v>133</v>
      </c>
      <c r="O627" s="38"/>
      <c r="P627" s="38"/>
      <c r="Q627" t="str">
        <f t="shared" si="11"/>
        <v>var EspagnolL0100063P=L.marker([48.3047432,4.0786426],{icon:icon_lycee,bounceOnAdd: true, bounceOnAddOptions: {duration: 500, height: 100},bounceOnAddCallback: function() {console.log('done')}}).bindPopup('&lt;p align=center&gt; &lt;font size=2&gt; &lt;b&gt;Espagnol&lt;/font&gt;  &lt;br&gt;&lt;br&gt;LP LEONIE AVIAT (privé)&lt;/b&gt; &lt;br&gt;&lt;i&gt;TROYES&lt;/i&gt; &lt;br&gt; &lt;table border align = center bgcolor = #D8D9CA width=100&gt; &lt;tr align=center &gt; &lt;th&gt; LV1 &lt;th&gt;&lt;tr align=center &gt; &lt;th&gt;LV2 &lt;th&gt;133&lt;tr align=center &gt; &lt;th&gt;LV3 &lt;th&gt;&lt;tr align=center &gt; &lt;th&gt; Lvapp &lt;th&gt;');EspagnolL0100063P.addTo (EspagnolL);</v>
      </c>
    </row>
    <row r="628" spans="1:17" x14ac:dyDescent="0.2">
      <c r="A628" s="7" t="s">
        <v>149</v>
      </c>
      <c r="B628" s="10" t="s">
        <v>590</v>
      </c>
      <c r="C628" s="7" t="s">
        <v>674</v>
      </c>
      <c r="D628" s="7" t="s">
        <v>223</v>
      </c>
      <c r="E628" s="7" t="s">
        <v>70</v>
      </c>
      <c r="F628" s="7" t="s">
        <v>224</v>
      </c>
      <c r="G628" s="7" t="s">
        <v>871</v>
      </c>
      <c r="H628" s="7" t="s">
        <v>1369</v>
      </c>
      <c r="I628" s="7" t="s">
        <v>1370</v>
      </c>
      <c r="J628" s="7" t="s">
        <v>1377</v>
      </c>
      <c r="K628" s="7" t="s">
        <v>1372</v>
      </c>
      <c r="L628" s="7" t="s">
        <v>185</v>
      </c>
      <c r="M628" s="38"/>
      <c r="N628" s="38">
        <v>159</v>
      </c>
      <c r="O628" s="38"/>
      <c r="P628" s="38"/>
      <c r="Q628" t="str">
        <f t="shared" si="11"/>
        <v>var EspagnolL0100078F=L.marker([48.2904327,4.0662184],{icon:icon_lycee,bounceOnAdd: true, bounceOnAddOptions: {duration: 500, height: 100},bounceOnAddCallback: function() {console.log('done')}}).bindPopup('&lt;p align=center&gt; &lt;font size=2&gt; &lt;b&gt;Espagnol&lt;/font&gt;  &lt;br&gt;&lt;br&gt;LP JEANNE MANCE (privé)&lt;/b&gt; &lt;br&gt;&lt;i&gt;TROYES&lt;/i&gt; &lt;br&gt; &lt;table border align = center bgcolor = #D8D9CA width=100&gt; &lt;tr align=center &gt; &lt;th&gt; LV1 &lt;th&gt;&lt;tr align=center &gt; &lt;th&gt;LV2 &lt;th&gt;159&lt;tr align=center &gt; &lt;th&gt;LV3 &lt;th&gt;&lt;tr align=center &gt; &lt;th&gt; Lvapp &lt;th&gt;');EspagnolL0100078F.addTo (EspagnolL);</v>
      </c>
    </row>
    <row r="629" spans="1:17" x14ac:dyDescent="0.2">
      <c r="A629" s="7" t="s">
        <v>356</v>
      </c>
      <c r="B629" s="10" t="s">
        <v>372</v>
      </c>
      <c r="C629" s="7" t="s">
        <v>674</v>
      </c>
      <c r="D629" s="7" t="s">
        <v>466</v>
      </c>
      <c r="E629" s="7" t="s">
        <v>70</v>
      </c>
      <c r="F629" s="7" t="s">
        <v>467</v>
      </c>
      <c r="G629" s="7" t="s">
        <v>872</v>
      </c>
      <c r="H629" s="7" t="s">
        <v>1195</v>
      </c>
      <c r="I629" s="7" t="s">
        <v>1196</v>
      </c>
      <c r="J629" s="7" t="s">
        <v>1377</v>
      </c>
      <c r="K629" s="7" t="s">
        <v>1372</v>
      </c>
      <c r="L629" s="7" t="s">
        <v>372</v>
      </c>
      <c r="M629" s="38"/>
      <c r="N629" s="38">
        <v>73</v>
      </c>
      <c r="O629" s="38"/>
      <c r="P629" s="38"/>
      <c r="Q629" t="str">
        <f t="shared" si="11"/>
        <v>var EspagnolL0511149X=L.marker([49.0415102,3.9574248],{icon:icon_lycee,bounceOnAdd: true, bounceOnAddOptions: {duration: 500, height: 100},bounceOnAddCallback: function() {console.log('done')}}).bindPopup('&lt;p align=center&gt; &lt;font size=2&gt; &lt;b&gt;Espagnol&lt;/font&gt;  &lt;br&gt;&lt;br&gt;LP STE MARIE (privé)&lt;/b&gt; &lt;br&gt;&lt;i&gt;EPERNAY&lt;/i&gt; &lt;br&gt; &lt;table border align = center bgcolor = #D8D9CA width=100&gt; &lt;tr align=center &gt; &lt;th&gt; LV1 &lt;th&gt;&lt;tr align=center &gt; &lt;th&gt;LV2 &lt;th&gt;73&lt;tr align=center &gt; &lt;th&gt;LV3 &lt;th&gt;&lt;tr align=center &gt; &lt;th&gt; Lvapp &lt;th&gt;');EspagnolL0511149X.addTo (EspagnolL);</v>
      </c>
    </row>
    <row r="630" spans="1:17" x14ac:dyDescent="0.2">
      <c r="A630" s="7" t="s">
        <v>356</v>
      </c>
      <c r="B630" s="10" t="s">
        <v>394</v>
      </c>
      <c r="C630" s="7" t="s">
        <v>674</v>
      </c>
      <c r="D630" s="7" t="s">
        <v>468</v>
      </c>
      <c r="E630" s="7" t="s">
        <v>70</v>
      </c>
      <c r="F630" s="7" t="s">
        <v>455</v>
      </c>
      <c r="G630" s="7" t="s">
        <v>1386</v>
      </c>
      <c r="H630" s="7" t="s">
        <v>1289</v>
      </c>
      <c r="I630" s="7" t="s">
        <v>1290</v>
      </c>
      <c r="J630" s="7" t="s">
        <v>1377</v>
      </c>
      <c r="K630" s="7" t="s">
        <v>1372</v>
      </c>
      <c r="L630" s="7" t="s">
        <v>394</v>
      </c>
      <c r="M630" s="38"/>
      <c r="N630" s="38">
        <v>149</v>
      </c>
      <c r="O630" s="38"/>
      <c r="P630" s="38"/>
      <c r="Q630" t="str">
        <f t="shared" si="11"/>
        <v>var EspagnolL0511153B=L.marker([49.2665762,4.0264698],{icon:icon_lycee,bounceOnAdd: true, bounceOnAddOptions: {duration: 500, height: 100},bounceOnAddCallback: function() {console.log('done')}}).bindPopup('&lt;p align=center&gt; &lt;font size=2&gt; &lt;b&gt;Espagnol&lt;/font&gt;  &lt;br&gt;&lt;br&gt;LP JEANNE D\'ARC - LA SALLE (privé)&lt;/b&gt; &lt;br&gt;&lt;i&gt;REIMS&lt;/i&gt; &lt;br&gt; &lt;table border align = center bgcolor = #D8D9CA width=100&gt; &lt;tr align=center &gt; &lt;th&gt; LV1 &lt;th&gt;&lt;tr align=center &gt; &lt;th&gt;LV2 &lt;th&gt;149&lt;tr align=center &gt; &lt;th&gt;LV3 &lt;th&gt;&lt;tr align=center &gt; &lt;th&gt; Lvapp &lt;th&gt;');EspagnolL0511153B.addTo (EspagnolL);</v>
      </c>
    </row>
    <row r="631" spans="1:17" x14ac:dyDescent="0.2">
      <c r="A631" s="7" t="s">
        <v>609</v>
      </c>
      <c r="B631" s="10" t="s">
        <v>302</v>
      </c>
      <c r="C631" s="7" t="s">
        <v>674</v>
      </c>
      <c r="D631" s="7" t="s">
        <v>324</v>
      </c>
      <c r="E631" s="7" t="s">
        <v>70</v>
      </c>
      <c r="F631" s="7" t="s">
        <v>598</v>
      </c>
      <c r="G631" s="7" t="s">
        <v>873</v>
      </c>
      <c r="H631" s="7" t="s">
        <v>1215</v>
      </c>
      <c r="I631" s="7" t="s">
        <v>1216</v>
      </c>
      <c r="J631" s="7" t="s">
        <v>1377</v>
      </c>
      <c r="K631" s="7" t="s">
        <v>1372</v>
      </c>
      <c r="L631" s="7" t="s">
        <v>302</v>
      </c>
      <c r="M631" s="38"/>
      <c r="N631" s="38">
        <v>62</v>
      </c>
      <c r="O631" s="38"/>
      <c r="P631" s="38"/>
      <c r="Q631" t="str">
        <f t="shared" si="11"/>
        <v>var EspagnolL0520692V=L.marker([48.6386466,4.9479875],{icon:icon_lycee,bounceOnAdd: true, bounceOnAddOptions: {duration: 500, height: 100},bounceOnAddCallback: function() {console.log('done')}}).bindPopup('&lt;p align=center&gt; &lt;font size=2&gt; &lt;b&gt;Espagnol&lt;/font&gt;  &lt;br&gt;&lt;br&gt;LP ESTIC (privé)&lt;/b&gt; &lt;br&gt;&lt;i&gt;SAINT-DIZIER&lt;/i&gt; &lt;br&gt; &lt;table border align = center bgcolor = #D8D9CA width=100&gt; &lt;tr align=center &gt; &lt;th&gt; LV1 &lt;th&gt;&lt;tr align=center &gt; &lt;th&gt;LV2 &lt;th&gt;62&lt;tr align=center &gt; &lt;th&gt;LV3 &lt;th&gt;&lt;tr align=center &gt; &lt;th&gt; Lvapp &lt;th&gt;');EspagnolL0520692V.addTo (EspagnolL);</v>
      </c>
    </row>
    <row r="632" spans="1:17" x14ac:dyDescent="0.2">
      <c r="A632" s="7" t="s">
        <v>149</v>
      </c>
      <c r="B632" s="10" t="s">
        <v>590</v>
      </c>
      <c r="C632" s="7" t="s">
        <v>674</v>
      </c>
      <c r="D632" s="7" t="s">
        <v>257</v>
      </c>
      <c r="E632" s="7" t="s">
        <v>70</v>
      </c>
      <c r="F632" s="7" t="s">
        <v>220</v>
      </c>
      <c r="G632" s="7" t="s">
        <v>874</v>
      </c>
      <c r="H632" s="7" t="s">
        <v>1291</v>
      </c>
      <c r="I632" s="7" t="s">
        <v>1292</v>
      </c>
      <c r="J632" s="7" t="s">
        <v>1377</v>
      </c>
      <c r="K632" s="7" t="s">
        <v>1372</v>
      </c>
      <c r="L632" s="7" t="s">
        <v>185</v>
      </c>
      <c r="M632" s="38"/>
      <c r="N632" s="38">
        <v>158</v>
      </c>
      <c r="O632" s="38"/>
      <c r="P632" s="38"/>
      <c r="Q632" t="str">
        <f t="shared" si="11"/>
        <v>var EspagnolL0101015Z=L.marker([48.2975004,4.0818211],{icon:icon_lycee,bounceOnAdd: true, bounceOnAddOptions: {duration: 500, height: 100},bounceOnAddCallback: function() {console.log('done')}}).bindPopup('&lt;p align=center&gt; &lt;font size=2&gt; &lt;b&gt;Espagnol&lt;/font&gt;  &lt;br&gt;&lt;br&gt;LP LA SALLE (privé)&lt;/b&gt; &lt;br&gt;&lt;i&gt;TROYES&lt;/i&gt; &lt;br&gt; &lt;table border align = center bgcolor = #D8D9CA width=100&gt; &lt;tr align=center &gt; &lt;th&gt; LV1 &lt;th&gt;&lt;tr align=center &gt; &lt;th&gt;LV2 &lt;th&gt;158&lt;tr align=center &gt; &lt;th&gt;LV3 &lt;th&gt;&lt;tr align=center &gt; &lt;th&gt; Lvapp &lt;th&gt;');EspagnolL0101015Z.addTo (EspagnolL);</v>
      </c>
    </row>
    <row r="633" spans="1:17" x14ac:dyDescent="0.2">
      <c r="A633" s="7" t="s">
        <v>11</v>
      </c>
      <c r="B633" s="10" t="s">
        <v>577</v>
      </c>
      <c r="C633" s="7" t="s">
        <v>673</v>
      </c>
      <c r="D633" s="7" t="s">
        <v>46</v>
      </c>
      <c r="E633" s="7" t="s">
        <v>284</v>
      </c>
      <c r="F633" s="7" t="s">
        <v>47</v>
      </c>
      <c r="G633" s="7" t="s">
        <v>875</v>
      </c>
      <c r="H633" s="7" t="s">
        <v>1293</v>
      </c>
      <c r="I633" s="7" t="s">
        <v>1294</v>
      </c>
      <c r="J633" s="7" t="s">
        <v>1377</v>
      </c>
      <c r="K633" s="7" t="s">
        <v>1372</v>
      </c>
      <c r="L633" s="7" t="s">
        <v>48</v>
      </c>
      <c r="M633" s="38"/>
      <c r="N633" s="38">
        <v>263</v>
      </c>
      <c r="O633" s="38">
        <v>45</v>
      </c>
      <c r="P633" s="38"/>
      <c r="Q633" t="str">
        <f t="shared" si="11"/>
        <v>var EspagnolL0080039Z=L.marker([49.5166054,4.3734441],{icon:icon_lycee,bounceOnAdd: true, bounceOnAddOptions: {duration: 500, height: 100},bounceOnAddCallback: function() {console.log('done')}}).bindPopup('&lt;p align=center&gt; &lt;font size=2&gt; &lt;b&gt;Espagnol&lt;/font&gt;  &lt;br&gt;&lt;br&gt;LPO PAUL VERLAINE (public)&lt;/b&gt; &lt;br&gt;&lt;i&gt;RETHEL&lt;/i&gt; &lt;br&gt; &lt;table border align = center bgcolor = #D8D9CA width=100&gt; &lt;tr align=center &gt; &lt;th&gt; LV1 &lt;th&gt;&lt;tr align=center &gt; &lt;th&gt;LV2 &lt;th&gt;263&lt;tr align=center &gt; &lt;th&gt;LV3 &lt;th&gt;45&lt;tr align=center &gt; &lt;th&gt; Lvapp &lt;th&gt;');EspagnolL0080039Z.addTo (EspagnolL);</v>
      </c>
    </row>
    <row r="634" spans="1:17" x14ac:dyDescent="0.2">
      <c r="A634" s="7" t="s">
        <v>11</v>
      </c>
      <c r="B634" s="10" t="s">
        <v>587</v>
      </c>
      <c r="C634" s="7" t="s">
        <v>673</v>
      </c>
      <c r="D634" s="7" t="s">
        <v>49</v>
      </c>
      <c r="E634" s="7" t="s">
        <v>284</v>
      </c>
      <c r="F634" s="7" t="s">
        <v>50</v>
      </c>
      <c r="G634" s="7" t="s">
        <v>876</v>
      </c>
      <c r="H634" s="7" t="s">
        <v>1295</v>
      </c>
      <c r="I634" s="7" t="s">
        <v>1296</v>
      </c>
      <c r="J634" s="7" t="s">
        <v>1377</v>
      </c>
      <c r="K634" s="7" t="s">
        <v>1372</v>
      </c>
      <c r="L634" s="7" t="s">
        <v>51</v>
      </c>
      <c r="M634" s="38"/>
      <c r="N634" s="38">
        <v>169</v>
      </c>
      <c r="O634" s="38">
        <v>13</v>
      </c>
      <c r="P634" s="38"/>
      <c r="Q634" t="str">
        <f t="shared" si="11"/>
        <v>var EspagnolL0080040A=L.marker([49.9286852,4.6545239],{icon:icon_lycee,bounceOnAdd: true, bounceOnAddOptions: {duration: 500, height: 100},bounceOnAddCallback: function() {console.log('done')}}).bindPopup('&lt;p align=center&gt; &lt;font size=2&gt; &lt;b&gt;Espagnol&lt;/font&gt;  &lt;br&gt;&lt;br&gt;LPO JEAN MOULIN (public)&lt;/b&gt; &lt;br&gt;&lt;i&gt;REVIN&lt;/i&gt; &lt;br&gt; &lt;table border align = center bgcolor = #D8D9CA width=100&gt; &lt;tr align=center &gt; &lt;th&gt; LV1 &lt;th&gt;&lt;tr align=center &gt; &lt;th&gt;LV2 &lt;th&gt;169&lt;tr align=center &gt; &lt;th&gt;LV3 &lt;th&gt;13&lt;tr align=center &gt; &lt;th&gt; Lvapp &lt;th&gt;');EspagnolL0080040A.addTo (EspagnolL);</v>
      </c>
    </row>
    <row r="635" spans="1:17" x14ac:dyDescent="0.2">
      <c r="A635" s="7" t="s">
        <v>149</v>
      </c>
      <c r="B635" s="10" t="s">
        <v>590</v>
      </c>
      <c r="C635" s="7" t="s">
        <v>673</v>
      </c>
      <c r="D635" s="7" t="s">
        <v>150</v>
      </c>
      <c r="E635" s="7" t="s">
        <v>284</v>
      </c>
      <c r="F635" s="7" t="s">
        <v>151</v>
      </c>
      <c r="G635" s="7" t="s">
        <v>877</v>
      </c>
      <c r="H635" s="7" t="s">
        <v>1027</v>
      </c>
      <c r="I635" s="7" t="s">
        <v>1028</v>
      </c>
      <c r="J635" s="7" t="s">
        <v>1377</v>
      </c>
      <c r="K635" s="7" t="s">
        <v>1372</v>
      </c>
      <c r="L635" s="7" t="s">
        <v>152</v>
      </c>
      <c r="M635" s="38"/>
      <c r="N635" s="38">
        <v>331</v>
      </c>
      <c r="O635" s="38"/>
      <c r="P635" s="38"/>
      <c r="Q635" t="str">
        <f t="shared" si="11"/>
        <v>var EspagnolL0100003Z=L.marker([48.2281029,4.7052908],{icon:icon_lycee,bounceOnAdd: true, bounceOnAddOptions: {duration: 500, height: 100},bounceOnAddCallback: function() {console.log('done')}}).bindPopup('&lt;p align=center&gt; &lt;font size=2&gt; &lt;b&gt;Espagnol&lt;/font&gt;  &lt;br&gt;&lt;br&gt;LPO GASTON BACHELARD (public)&lt;/b&gt; &lt;br&gt;&lt;i&gt;BAR-SUR-AUBE&lt;/i&gt; &lt;br&gt; &lt;table border align = center bgcolor = #D8D9CA width=100&gt; &lt;tr align=center &gt; &lt;th&gt; LV1 &lt;th&gt;&lt;tr align=center &gt; &lt;th&gt;LV2 &lt;th&gt;331&lt;tr align=center &gt; &lt;th&gt;LV3 &lt;th&gt;&lt;tr align=center &gt; &lt;th&gt; Lvapp &lt;th&gt;');EspagnolL0100003Z.addTo (EspagnolL);</v>
      </c>
    </row>
    <row r="636" spans="1:17" x14ac:dyDescent="0.2">
      <c r="A636" s="7" t="s">
        <v>149</v>
      </c>
      <c r="B636" s="10" t="s">
        <v>590</v>
      </c>
      <c r="C636" s="7" t="s">
        <v>673</v>
      </c>
      <c r="D636" s="7" t="s">
        <v>186</v>
      </c>
      <c r="E636" s="7" t="s">
        <v>284</v>
      </c>
      <c r="F636" s="7" t="s">
        <v>187</v>
      </c>
      <c r="G636" s="7" t="s">
        <v>878</v>
      </c>
      <c r="H636" s="7" t="s">
        <v>1297</v>
      </c>
      <c r="I636" s="7" t="s">
        <v>1298</v>
      </c>
      <c r="J636" s="7" t="s">
        <v>1377</v>
      </c>
      <c r="K636" s="7" t="s">
        <v>1372</v>
      </c>
      <c r="L636" s="7" t="s">
        <v>185</v>
      </c>
      <c r="M636" s="38"/>
      <c r="N636" s="38">
        <v>981</v>
      </c>
      <c r="O636" s="38"/>
      <c r="P636" s="38"/>
      <c r="Q636" t="str">
        <f t="shared" si="11"/>
        <v>var EspagnolL0100023W=L.marker([48.3051616,4.0617258],{icon:icon_lycee,bounceOnAdd: true, bounceOnAddOptions: {duration: 500, height: 100},bounceOnAddCallback: function() {console.log('done')}}).bindPopup('&lt;p align=center&gt; &lt;font size=2&gt; &lt;b&gt;Espagnol&lt;/font&gt;  &lt;br&gt;&lt;br&gt;LPO MARIE DE CHAMPAGNE (public)&lt;/b&gt; &lt;br&gt;&lt;i&gt;TROYES&lt;/i&gt; &lt;br&gt; &lt;table border align = center bgcolor = #D8D9CA width=100&gt; &lt;tr align=center &gt; &lt;th&gt; LV1 &lt;th&gt;&lt;tr align=center &gt; &lt;th&gt;LV2 &lt;th&gt;981&lt;tr align=center &gt; &lt;th&gt;LV3 &lt;th&gt;&lt;tr align=center &gt; &lt;th&gt; Lvapp &lt;th&gt;');EspagnolL0100023W.addTo (EspagnolL);</v>
      </c>
    </row>
    <row r="637" spans="1:17" x14ac:dyDescent="0.2">
      <c r="A637" s="7" t="s">
        <v>149</v>
      </c>
      <c r="B637" s="10" t="s">
        <v>590</v>
      </c>
      <c r="C637" s="7" t="s">
        <v>673</v>
      </c>
      <c r="D637" s="7" t="s">
        <v>188</v>
      </c>
      <c r="E637" s="7" t="s">
        <v>284</v>
      </c>
      <c r="F637" s="7" t="s">
        <v>189</v>
      </c>
      <c r="G637" s="7" t="s">
        <v>879</v>
      </c>
      <c r="H637" s="7" t="s">
        <v>1299</v>
      </c>
      <c r="I637" s="7" t="s">
        <v>1300</v>
      </c>
      <c r="J637" s="7" t="s">
        <v>1377</v>
      </c>
      <c r="K637" s="7" t="s">
        <v>1372</v>
      </c>
      <c r="L637" s="7" t="s">
        <v>185</v>
      </c>
      <c r="M637" s="38"/>
      <c r="N637" s="38">
        <v>394</v>
      </c>
      <c r="O637" s="38"/>
      <c r="P637" s="38"/>
      <c r="Q637" t="str">
        <f t="shared" si="11"/>
        <v>var EspagnolL0100025Y=L.marker([48.2735204,4.0751837],{icon:icon_lycee,bounceOnAdd: true, bounceOnAddOptions: {duration: 500, height: 100},bounceOnAddCallback: function() {console.log('done')}}).bindPopup('&lt;p align=center&gt; &lt;font size=2&gt; &lt;b&gt;Espagnol&lt;/font&gt;  &lt;br&gt;&lt;br&gt;LPO LES LOMBARDS (public)&lt;/b&gt; &lt;br&gt;&lt;i&gt;TROYES&lt;/i&gt; &lt;br&gt; &lt;table border align = center bgcolor = #D8D9CA width=100&gt; &lt;tr align=center &gt; &lt;th&gt; LV1 &lt;th&gt;&lt;tr align=center &gt; &lt;th&gt;LV2 &lt;th&gt;394&lt;tr align=center &gt; &lt;th&gt;LV3 &lt;th&gt;&lt;tr align=center &gt; &lt;th&gt; Lvapp &lt;th&gt;');EspagnolL0100025Y.addTo (EspagnolL);</v>
      </c>
    </row>
    <row r="638" spans="1:17" x14ac:dyDescent="0.2">
      <c r="A638" s="7" t="s">
        <v>356</v>
      </c>
      <c r="B638" s="10" t="s">
        <v>592</v>
      </c>
      <c r="C638" s="7" t="s">
        <v>673</v>
      </c>
      <c r="D638" s="7" t="s">
        <v>366</v>
      </c>
      <c r="E638" s="7" t="s">
        <v>284</v>
      </c>
      <c r="F638" s="7" t="s">
        <v>367</v>
      </c>
      <c r="G638" s="7" t="s">
        <v>880</v>
      </c>
      <c r="H638" s="7" t="s">
        <v>1301</v>
      </c>
      <c r="I638" s="7" t="s">
        <v>1302</v>
      </c>
      <c r="J638" s="7" t="s">
        <v>1377</v>
      </c>
      <c r="K638" s="7" t="s">
        <v>1372</v>
      </c>
      <c r="L638" s="7" t="s">
        <v>365</v>
      </c>
      <c r="M638" s="38"/>
      <c r="N638" s="38">
        <v>445</v>
      </c>
      <c r="O638" s="38"/>
      <c r="P638" s="38"/>
      <c r="Q638" t="str">
        <f t="shared" si="11"/>
        <v>var EspagnolL0510007F=L.marker([48.9763787,4.3612957],{icon:icon_lycee,bounceOnAdd: true, bounceOnAddOptions: {duration: 500, height: 100},bounceOnAddCallback: function() {console.log('done')}}).bindPopup('&lt;p align=center&gt; &lt;font size=2&gt; &lt;b&gt;Espagnol&lt;/font&gt;  &lt;br&gt;&lt;br&gt;LPO ETIENNE OEHMICHEN (public)&lt;/b&gt; &lt;br&gt;&lt;i&gt;CHALONS-EN-CHAMPAGNE&lt;/i&gt; &lt;br&gt; &lt;table border align = center bgcolor = #D8D9CA width=100&gt; &lt;tr align=center &gt; &lt;th&gt; LV1 &lt;th&gt;&lt;tr align=center &gt; &lt;th&gt;LV2 &lt;th&gt;445&lt;tr align=center &gt; &lt;th&gt;LV3 &lt;th&gt;&lt;tr align=center &gt; &lt;th&gt; Lvapp &lt;th&gt;');EspagnolL0510007F.addTo (EspagnolL);</v>
      </c>
    </row>
    <row r="639" spans="1:17" x14ac:dyDescent="0.2">
      <c r="A639" s="7" t="s">
        <v>356</v>
      </c>
      <c r="B639" s="10" t="s">
        <v>372</v>
      </c>
      <c r="C639" s="7" t="s">
        <v>673</v>
      </c>
      <c r="D639" s="7" t="s">
        <v>418</v>
      </c>
      <c r="E639" s="7" t="s">
        <v>284</v>
      </c>
      <c r="F639" s="7" t="s">
        <v>419</v>
      </c>
      <c r="G639" s="7" t="s">
        <v>881</v>
      </c>
      <c r="H639" s="7" t="s">
        <v>1303</v>
      </c>
      <c r="I639" s="7" t="s">
        <v>1304</v>
      </c>
      <c r="J639" s="7" t="s">
        <v>1377</v>
      </c>
      <c r="K639" s="7" t="s">
        <v>1372</v>
      </c>
      <c r="L639" s="7" t="s">
        <v>420</v>
      </c>
      <c r="M639" s="38"/>
      <c r="N639" s="38">
        <v>385</v>
      </c>
      <c r="O639" s="38"/>
      <c r="P639" s="38">
        <v>11</v>
      </c>
      <c r="Q639" t="str">
        <f t="shared" si="11"/>
        <v>var EspagnolL0510053F=L.marker([48.7254763,3.7167263],{icon:icon_lycee,bounceOnAdd: true, bounceOnAddOptions: {duration: 500, height: 100},bounceOnAddCallback: function() {console.log('done')}}).bindPopup('&lt;p align=center&gt; &lt;font size=2&gt; &lt;b&gt;Espagnol&lt;/font&gt;  &lt;br&gt;&lt;br&gt;LPO LA FONTAINE DU VE (public)&lt;/b&gt; &lt;br&gt;&lt;i&gt;SEZANNE&lt;/i&gt; &lt;br&gt; &lt;table border align = center bgcolor = #D8D9CA width=100&gt; &lt;tr align=center &gt; &lt;th&gt; LV1 &lt;th&gt;&lt;tr align=center &gt; &lt;th&gt;LV2 &lt;th&gt;385&lt;tr align=center &gt; &lt;th&gt;LV3 &lt;th&gt;&lt;tr align=center &gt; &lt;th&gt; Lvapp &lt;th&gt;11');EspagnolL0510053F.addTo (EspagnolL);</v>
      </c>
    </row>
    <row r="640" spans="1:17" x14ac:dyDescent="0.2">
      <c r="A640" s="7" t="s">
        <v>356</v>
      </c>
      <c r="B640" s="10" t="s">
        <v>592</v>
      </c>
      <c r="C640" s="7" t="s">
        <v>673</v>
      </c>
      <c r="D640" s="7" t="s">
        <v>430</v>
      </c>
      <c r="E640" s="7" t="s">
        <v>284</v>
      </c>
      <c r="F640" s="7" t="s">
        <v>431</v>
      </c>
      <c r="G640" s="7" t="s">
        <v>882</v>
      </c>
      <c r="H640" s="7" t="s">
        <v>1305</v>
      </c>
      <c r="I640" s="7" t="s">
        <v>1306</v>
      </c>
      <c r="J640" s="7" t="s">
        <v>1377</v>
      </c>
      <c r="K640" s="7" t="s">
        <v>1372</v>
      </c>
      <c r="L640" s="7" t="s">
        <v>432</v>
      </c>
      <c r="M640" s="38"/>
      <c r="N640" s="38">
        <v>797</v>
      </c>
      <c r="O640" s="38"/>
      <c r="P640" s="38">
        <v>27</v>
      </c>
      <c r="Q640" t="str">
        <f t="shared" si="11"/>
        <v>var EspagnolL0510062R=L.marker([48.7279739,4.5965566],{icon:icon_lycee,bounceOnAdd: true, bounceOnAddOptions: {duration: 500, height: 100},bounceOnAddCallback: function() {console.log('done')}}).bindPopup('&lt;p align=center&gt; &lt;font size=2&gt; &lt;b&gt;Espagnol&lt;/font&gt;  &lt;br&gt;&lt;br&gt;LPO FRANCOIS 1ER (public)&lt;/b&gt; &lt;br&gt;&lt;i&gt;VITRY-LE-FRANCOIS&lt;/i&gt; &lt;br&gt; &lt;table border align = center bgcolor = #D8D9CA width=100&gt; &lt;tr align=center &gt; &lt;th&gt; LV1 &lt;th&gt;&lt;tr align=center &gt; &lt;th&gt;LV2 &lt;th&gt;797&lt;tr align=center &gt; &lt;th&gt;LV3 &lt;th&gt;&lt;tr align=center &gt; &lt;th&gt; Lvapp &lt;th&gt;27');EspagnolL0510062R.addTo (EspagnolL);</v>
      </c>
    </row>
    <row r="641" spans="1:17" x14ac:dyDescent="0.2">
      <c r="A641" s="7" t="s">
        <v>609</v>
      </c>
      <c r="B641" s="10" t="s">
        <v>578</v>
      </c>
      <c r="C641" s="7" t="s">
        <v>673</v>
      </c>
      <c r="D641" s="7" t="s">
        <v>287</v>
      </c>
      <c r="E641" s="7" t="s">
        <v>284</v>
      </c>
      <c r="F641" s="7" t="s">
        <v>288</v>
      </c>
      <c r="G641" s="7" t="s">
        <v>883</v>
      </c>
      <c r="H641" s="7" t="s">
        <v>1307</v>
      </c>
      <c r="I641" s="7" t="s">
        <v>1308</v>
      </c>
      <c r="J641" s="7" t="s">
        <v>1377</v>
      </c>
      <c r="K641" s="7" t="s">
        <v>1372</v>
      </c>
      <c r="L641" s="7" t="s">
        <v>289</v>
      </c>
      <c r="M641" s="38"/>
      <c r="N641" s="38">
        <v>393</v>
      </c>
      <c r="O641" s="38">
        <v>42</v>
      </c>
      <c r="P641" s="38"/>
      <c r="Q641" t="str">
        <f t="shared" si="11"/>
        <v>var EspagnolL0520021R=L.marker([47.8490356,5.3263826],{icon:icon_lycee,bounceOnAdd: true, bounceOnAddOptions: {duration: 500, height: 100},bounceOnAddCallback: function() {console.log('done')}}).bindPopup('&lt;p align=center&gt; &lt;font size=2&gt; &lt;b&gt;Espagnol&lt;/font&gt;  &lt;br&gt;&lt;br&gt;LPO DIDEROT (public)&lt;/b&gt; &lt;br&gt;&lt;i&gt;LANGRES&lt;/i&gt; &lt;br&gt; &lt;table border align = center bgcolor = #D8D9CA width=100&gt; &lt;tr align=center &gt; &lt;th&gt; LV1 &lt;th&gt;&lt;tr align=center &gt; &lt;th&gt;LV2 &lt;th&gt;393&lt;tr align=center &gt; &lt;th&gt;LV3 &lt;th&gt;42&lt;tr align=center &gt; &lt;th&gt; Lvapp &lt;th&gt;');EspagnolL0520021R.addTo (EspagnolL);</v>
      </c>
    </row>
    <row r="642" spans="1:17" x14ac:dyDescent="0.2">
      <c r="A642" s="7" t="s">
        <v>11</v>
      </c>
      <c r="B642" s="10" t="s">
        <v>576</v>
      </c>
      <c r="C642" s="7" t="s">
        <v>673</v>
      </c>
      <c r="D642" s="7" t="s">
        <v>19</v>
      </c>
      <c r="E642" s="7" t="s">
        <v>284</v>
      </c>
      <c r="F642" s="7" t="s">
        <v>20</v>
      </c>
      <c r="G642" s="7" t="s">
        <v>884</v>
      </c>
      <c r="H642" s="7" t="s">
        <v>1309</v>
      </c>
      <c r="I642" s="7" t="s">
        <v>1310</v>
      </c>
      <c r="J642" s="7" t="s">
        <v>1377</v>
      </c>
      <c r="K642" s="7" t="s">
        <v>1372</v>
      </c>
      <c r="L642" s="7" t="s">
        <v>15</v>
      </c>
      <c r="M642" s="38"/>
      <c r="N642" s="38">
        <v>148</v>
      </c>
      <c r="O642" s="38"/>
      <c r="P642" s="38"/>
      <c r="Q642" t="str">
        <f t="shared" si="11"/>
        <v>var EspagnolL0080008R=L.marker([49.7721921,4.7076717],{icon:icon_lycee,bounceOnAdd: true, bounceOnAddOptions: {duration: 500, height: 100},bounceOnAddCallback: function() {console.log('done')}}).bindPopup('&lt;p align=center&gt; &lt;font size=2&gt; &lt;b&gt;Espagnol&lt;/font&gt;  &lt;br&gt;&lt;br&gt;LPO FRANCOIS BAZIN (public)&lt;/b&gt; &lt;br&gt;&lt;i&gt;CHARLEVILLE-MEZIERES&lt;/i&gt; &lt;br&gt; &lt;table border align = center bgcolor = #D8D9CA width=100&gt; &lt;tr align=center &gt; &lt;th&gt; LV1 &lt;th&gt;&lt;tr align=center &gt; &lt;th&gt;LV2 &lt;th&gt;148&lt;tr align=center &gt; &lt;th&gt;LV3 &lt;th&gt;&lt;tr align=center &gt; &lt;th&gt; Lvapp &lt;th&gt;');EspagnolL0080008R.addTo (EspagnolL);</v>
      </c>
    </row>
    <row r="643" spans="1:17" x14ac:dyDescent="0.2">
      <c r="A643" s="7" t="s">
        <v>11</v>
      </c>
      <c r="B643" s="10" t="s">
        <v>576</v>
      </c>
      <c r="C643" s="7" t="s">
        <v>673</v>
      </c>
      <c r="D643" s="7" t="s">
        <v>128</v>
      </c>
      <c r="E643" s="7" t="s">
        <v>284</v>
      </c>
      <c r="F643" s="7" t="s">
        <v>129</v>
      </c>
      <c r="G643" s="7" t="s">
        <v>885</v>
      </c>
      <c r="H643" s="7" t="s">
        <v>1311</v>
      </c>
      <c r="I643" s="7" t="s">
        <v>1312</v>
      </c>
      <c r="J643" s="7" t="s">
        <v>1377</v>
      </c>
      <c r="K643" s="7" t="s">
        <v>1372</v>
      </c>
      <c r="L643" s="7" t="s">
        <v>129</v>
      </c>
      <c r="M643" s="38"/>
      <c r="N643" s="38">
        <v>120</v>
      </c>
      <c r="O643" s="38"/>
      <c r="P643" s="38"/>
      <c r="Q643" t="str">
        <f t="shared" si="11"/>
        <v>var EspagnolL0081047V=L.marker([49.6794841,4.9822122],{icon:icon_lycee,bounceOnAdd: true, bounceOnAddOptions: {duration: 500, height: 100},bounceOnAddCallback: function() {console.log('done')}}).bindPopup('&lt;p align=center&gt; &lt;font size=2&gt; &lt;b&gt;Espagnol&lt;/font&gt;  &lt;br&gt;&lt;br&gt;LPO BAZEILLES (public)&lt;/b&gt; &lt;br&gt;&lt;i&gt;BAZEILLES&lt;/i&gt; &lt;br&gt; &lt;table border align = center bgcolor = #D8D9CA width=100&gt; &lt;tr align=center &gt; &lt;th&gt; LV1 &lt;th&gt;&lt;tr align=center &gt; &lt;th&gt;LV2 &lt;th&gt;120&lt;tr align=center &gt; &lt;th&gt;LV3 &lt;th&gt;&lt;tr align=center &gt; &lt;th&gt; Lvapp &lt;th&gt;');EspagnolL0081047V.addTo (EspagnolL);</v>
      </c>
    </row>
    <row r="644" spans="1:17" x14ac:dyDescent="0.2">
      <c r="A644" s="7" t="s">
        <v>356</v>
      </c>
      <c r="B644" s="10" t="s">
        <v>372</v>
      </c>
      <c r="C644" s="7" t="s">
        <v>673</v>
      </c>
      <c r="D644" s="7" t="s">
        <v>433</v>
      </c>
      <c r="E644" s="7" t="s">
        <v>284</v>
      </c>
      <c r="F644" s="7" t="s">
        <v>580</v>
      </c>
      <c r="G644" s="7" t="s">
        <v>886</v>
      </c>
      <c r="H644" s="7" t="s">
        <v>1313</v>
      </c>
      <c r="I644" s="7" t="s">
        <v>1314</v>
      </c>
      <c r="J644" s="7" t="s">
        <v>1377</v>
      </c>
      <c r="K644" s="7" t="s">
        <v>1372</v>
      </c>
      <c r="L644" s="7" t="s">
        <v>372</v>
      </c>
      <c r="M644" s="38">
        <v>34</v>
      </c>
      <c r="N644" s="38">
        <v>973</v>
      </c>
      <c r="O644" s="38">
        <v>53</v>
      </c>
      <c r="P644" s="38"/>
      <c r="Q644" t="str">
        <f t="shared" si="11"/>
        <v>var EspagnolL0510068X=L.marker([49.0394291,3.9651992],{icon:icon_lycee,bounceOnAdd: true, bounceOnAddOptions: {duration: 500, height: 100},bounceOnAddCallback: function() {console.log('done')}}).bindPopup('&lt;p align=center&gt; &lt;font size=2&gt; &lt;b&gt;Espagnol&lt;/font&gt;  &lt;br&gt;&lt;br&gt;LPO EUROPEEN STEPHANE HESSEL (public)&lt;/b&gt; &lt;br&gt;&lt;i&gt;EPERNAY&lt;/i&gt; &lt;br&gt; &lt;table border align = center bgcolor = #D8D9CA width=100&gt; &lt;tr align=center &gt; &lt;th&gt; LV1 &lt;th&gt;34&lt;tr align=center &gt; &lt;th&gt;LV2 &lt;th&gt;973&lt;tr align=center &gt; &lt;th&gt;LV3 &lt;th&gt;53&lt;tr align=center &gt; &lt;th&gt; Lvapp &lt;th&gt;');EspagnolL0510068X.addTo (EspagnolL);</v>
      </c>
    </row>
    <row r="645" spans="1:17" x14ac:dyDescent="0.2">
      <c r="A645" s="7" t="s">
        <v>356</v>
      </c>
      <c r="B645" s="10" t="s">
        <v>394</v>
      </c>
      <c r="C645" s="7" t="s">
        <v>673</v>
      </c>
      <c r="D645" s="7" t="s">
        <v>524</v>
      </c>
      <c r="E645" s="7" t="s">
        <v>284</v>
      </c>
      <c r="F645" s="7" t="s">
        <v>525</v>
      </c>
      <c r="G645" s="7" t="s">
        <v>887</v>
      </c>
      <c r="H645" s="7" t="s">
        <v>1315</v>
      </c>
      <c r="I645" s="7" t="s">
        <v>1316</v>
      </c>
      <c r="J645" s="7" t="s">
        <v>1377</v>
      </c>
      <c r="K645" s="7" t="s">
        <v>1372</v>
      </c>
      <c r="L645" s="7" t="s">
        <v>394</v>
      </c>
      <c r="M645" s="38"/>
      <c r="N645" s="38">
        <v>222</v>
      </c>
      <c r="O645" s="38"/>
      <c r="P645" s="38"/>
      <c r="Q645" t="str">
        <f t="shared" si="11"/>
        <v>var EspagnolL0511565Z=L.marker([49.2283149,4.0074027],{icon:icon_lycee,bounceOnAdd: true, bounceOnAddOptions: {duration: 500, height: 100},bounceOnAddCallback: function() {console.log('done')}}).bindPopup('&lt;p align=center&gt; &lt;font size=2&gt; &lt;b&gt;Espagnol&lt;/font&gt;  &lt;br&gt;&lt;br&gt;LPO FRANCOIS ARAGO (public)&lt;/b&gt; &lt;br&gt;&lt;i&gt;REIMS&lt;/i&gt; &lt;br&gt; &lt;table border align = center bgcolor = #D8D9CA width=100&gt; &lt;tr align=center &gt; &lt;th&gt; LV1 &lt;th&gt;&lt;tr align=center &gt; &lt;th&gt;LV2 &lt;th&gt;222&lt;tr align=center &gt; &lt;th&gt;LV3 &lt;th&gt;&lt;tr align=center &gt; &lt;th&gt; Lvapp &lt;th&gt;');EspagnolL0511565Z.addTo (EspagnolL);</v>
      </c>
    </row>
    <row r="646" spans="1:17" x14ac:dyDescent="0.2">
      <c r="A646" s="7" t="s">
        <v>356</v>
      </c>
      <c r="B646" s="10" t="s">
        <v>394</v>
      </c>
      <c r="C646" s="7" t="s">
        <v>673</v>
      </c>
      <c r="D646" s="7" t="s">
        <v>535</v>
      </c>
      <c r="E646" s="7" t="s">
        <v>284</v>
      </c>
      <c r="F646" s="7" t="s">
        <v>536</v>
      </c>
      <c r="G646" s="7" t="s">
        <v>888</v>
      </c>
      <c r="H646" s="7" t="s">
        <v>1317</v>
      </c>
      <c r="I646" s="7" t="s">
        <v>1318</v>
      </c>
      <c r="J646" s="7" t="s">
        <v>1377</v>
      </c>
      <c r="K646" s="7" t="s">
        <v>1372</v>
      </c>
      <c r="L646" s="7" t="s">
        <v>394</v>
      </c>
      <c r="M646" s="38">
        <v>6</v>
      </c>
      <c r="N646" s="38">
        <v>77</v>
      </c>
      <c r="O646" s="38"/>
      <c r="P646" s="38">
        <v>1</v>
      </c>
      <c r="Q646" t="str">
        <f t="shared" si="11"/>
        <v>var EspagnolL0511884W=L.marker([49.2239851,4.0270932],{icon:icon_lycee,bounceOnAdd: true, bounceOnAddOptions: {duration: 500, height: 100},bounceOnAddCallback: function() {console.log('done')}}).bindPopup('&lt;p align=center&gt; &lt;font size=2&gt; &lt;b&gt;Espagnol&lt;/font&gt;  &lt;br&gt;&lt;br&gt;LPO GEORGES BRIERE (public)&lt;/b&gt; &lt;br&gt;&lt;i&gt;REIMS&lt;/i&gt; &lt;br&gt; &lt;table border align = center bgcolor = #D8D9CA width=100&gt; &lt;tr align=center &gt; &lt;th&gt; LV1 &lt;th&gt;6&lt;tr align=center &gt; &lt;th&gt;LV2 &lt;th&gt;77&lt;tr align=center &gt; &lt;th&gt;LV3 &lt;th&gt;&lt;tr align=center &gt; &lt;th&gt; Lvapp &lt;th&gt;1');EspagnolL0511884W.addTo (EspagnolL);</v>
      </c>
    </row>
    <row r="647" spans="1:17" x14ac:dyDescent="0.2">
      <c r="A647" s="7" t="s">
        <v>356</v>
      </c>
      <c r="B647" s="10" t="s">
        <v>592</v>
      </c>
      <c r="C647" s="7" t="s">
        <v>673</v>
      </c>
      <c r="D647" s="7" t="s">
        <v>540</v>
      </c>
      <c r="E647" s="7" t="s">
        <v>284</v>
      </c>
      <c r="F647" s="7" t="s">
        <v>541</v>
      </c>
      <c r="G647" s="7" t="s">
        <v>889</v>
      </c>
      <c r="H647" s="7" t="s">
        <v>1319</v>
      </c>
      <c r="I647" s="7" t="s">
        <v>1320</v>
      </c>
      <c r="J647" s="7" t="s">
        <v>1377</v>
      </c>
      <c r="K647" s="7" t="s">
        <v>1372</v>
      </c>
      <c r="L647" s="7" t="s">
        <v>365</v>
      </c>
      <c r="M647" s="38"/>
      <c r="N647" s="38">
        <v>402</v>
      </c>
      <c r="O647" s="38"/>
      <c r="P647" s="38"/>
      <c r="Q647" t="str">
        <f t="shared" si="11"/>
        <v>var EspagnolL0511951U=L.marker([48.9549912,4.3414881],{icon:icon_lycee,bounceOnAdd: true, bounceOnAddOptions: {duration: 500, height: 100},bounceOnAddCallback: function() {console.log('done')}}).bindPopup('&lt;p align=center&gt; &lt;font size=2&gt; &lt;b&gt;Espagnol&lt;/font&gt;  &lt;br&gt;&lt;br&gt;LPO JEAN TALON (public)&lt;/b&gt; &lt;br&gt;&lt;i&gt;CHALONS-EN-CHAMPAGNE&lt;/i&gt; &lt;br&gt; &lt;table border align = center bgcolor = #D8D9CA width=100&gt; &lt;tr align=center &gt; &lt;th&gt; LV1 &lt;th&gt;&lt;tr align=center &gt; &lt;th&gt;LV2 &lt;th&gt;402&lt;tr align=center &gt; &lt;th&gt;LV3 &lt;th&gt;&lt;tr align=center &gt; &lt;th&gt; Lvapp &lt;th&gt;');EspagnolL0511951U.addTo (EspagnolL);</v>
      </c>
    </row>
    <row r="648" spans="1:17" x14ac:dyDescent="0.2">
      <c r="A648" s="7" t="s">
        <v>609</v>
      </c>
      <c r="B648" s="10" t="s">
        <v>578</v>
      </c>
      <c r="C648" s="7" t="s">
        <v>673</v>
      </c>
      <c r="D648" s="7" t="s">
        <v>354</v>
      </c>
      <c r="E648" s="7" t="s">
        <v>284</v>
      </c>
      <c r="F648" s="7" t="s">
        <v>355</v>
      </c>
      <c r="G648" s="7" t="s">
        <v>890</v>
      </c>
      <c r="H648" s="7" t="s">
        <v>1321</v>
      </c>
      <c r="I648" s="7" t="s">
        <v>1322</v>
      </c>
      <c r="J648" s="7" t="s">
        <v>1377</v>
      </c>
      <c r="K648" s="7" t="s">
        <v>1372</v>
      </c>
      <c r="L648" s="7" t="s">
        <v>273</v>
      </c>
      <c r="M648" s="38"/>
      <c r="N648" s="38">
        <v>347</v>
      </c>
      <c r="O648" s="38"/>
      <c r="P648" s="38"/>
      <c r="Q648" t="str">
        <f t="shared" si="11"/>
        <v>var EspagnolL0521032P=L.marker([48.073046,5.1469776],{icon:icon_lycee,bounceOnAdd: true, bounceOnAddOptions: {duration: 500, height: 100},bounceOnAddCallback: function() {console.log('done')}}).bindPopup('&lt;p align=center&gt; &lt;font size=2&gt; &lt;b&gt;Espagnol&lt;/font&gt;  &lt;br&gt;&lt;br&gt;LPO CHARLES DE GAULLE (public)&lt;/b&gt; &lt;br&gt;&lt;i&gt;CHAUMONT&lt;/i&gt; &lt;br&gt; &lt;table border align = center bgcolor = #D8D9CA width=100&gt; &lt;tr align=center &gt; &lt;th&gt; LV1 &lt;th&gt;&lt;tr align=center &gt; &lt;th&gt;LV2 &lt;th&gt;347&lt;tr align=center &gt; &lt;th&gt;LV3 &lt;th&gt;&lt;tr align=center &gt; &lt;th&gt; Lvapp &lt;th&gt;');EspagnolL0521032P.addTo (EspagnolL);</v>
      </c>
    </row>
    <row r="649" spans="1:17" x14ac:dyDescent="0.2">
      <c r="A649" s="7" t="s">
        <v>11</v>
      </c>
      <c r="B649" s="10" t="s">
        <v>576</v>
      </c>
      <c r="C649" s="7" t="s">
        <v>674</v>
      </c>
      <c r="D649" s="7" t="s">
        <v>78</v>
      </c>
      <c r="E649" s="7" t="s">
        <v>284</v>
      </c>
      <c r="F649" s="7" t="s">
        <v>80</v>
      </c>
      <c r="G649" s="7" t="s">
        <v>891</v>
      </c>
      <c r="H649" s="7" t="s">
        <v>1323</v>
      </c>
      <c r="I649" s="7" t="s">
        <v>1324</v>
      </c>
      <c r="J649" s="7" t="s">
        <v>1377</v>
      </c>
      <c r="K649" s="7" t="s">
        <v>1372</v>
      </c>
      <c r="L649" s="7" t="s">
        <v>15</v>
      </c>
      <c r="M649" s="38"/>
      <c r="N649" s="38">
        <v>258</v>
      </c>
      <c r="O649" s="38"/>
      <c r="P649" s="38"/>
      <c r="Q649" t="str">
        <f t="shared" si="11"/>
        <v>var EspagnolL0080082W=L.marker([49.771685,4.7223202],{icon:icon_lycee,bounceOnAdd: true, bounceOnAddOptions: {duration: 500, height: 100},bounceOnAddCallback: function() {console.log('done')}}).bindPopup('&lt;p align=center&gt; &lt;font size=2&gt; &lt;b&gt;Espagnol&lt;/font&gt;  &lt;br&gt;&lt;br&gt;LPO SAINT PAUL (privé)&lt;/b&gt; &lt;br&gt;&lt;i&gt;CHARLEVILLE-MEZIERES&lt;/i&gt; &lt;br&gt; &lt;table border align = center bgcolor = #D8D9CA width=100&gt; &lt;tr align=center &gt; &lt;th&gt; LV1 &lt;th&gt;&lt;tr align=center &gt; &lt;th&gt;LV2 &lt;th&gt;258&lt;tr align=center &gt; &lt;th&gt;LV3 &lt;th&gt;&lt;tr align=center &gt; &lt;th&gt; Lvapp &lt;th&gt;');EspagnolL0080082W.addTo (EspagnolL);</v>
      </c>
    </row>
    <row r="650" spans="1:17" x14ac:dyDescent="0.2">
      <c r="A650" s="7" t="s">
        <v>356</v>
      </c>
      <c r="B650" s="10" t="s">
        <v>394</v>
      </c>
      <c r="C650" s="7" t="s">
        <v>674</v>
      </c>
      <c r="D650" s="7" t="s">
        <v>460</v>
      </c>
      <c r="E650" s="7" t="s">
        <v>284</v>
      </c>
      <c r="F650" s="7" t="s">
        <v>461</v>
      </c>
      <c r="G650" s="7" t="s">
        <v>892</v>
      </c>
      <c r="H650" s="7" t="s">
        <v>1325</v>
      </c>
      <c r="I650" s="7" t="s">
        <v>1326</v>
      </c>
      <c r="J650" s="7" t="s">
        <v>1377</v>
      </c>
      <c r="K650" s="7" t="s">
        <v>1372</v>
      </c>
      <c r="L650" s="7" t="s">
        <v>394</v>
      </c>
      <c r="M650" s="38"/>
      <c r="N650" s="38">
        <v>387</v>
      </c>
      <c r="O650" s="38"/>
      <c r="P650" s="38"/>
      <c r="Q650" t="str">
        <f t="shared" si="11"/>
        <v>var EspagnolL0511145T=L.marker([49.2466954,4.0140505],{icon:icon_lycee,bounceOnAdd: true, bounceOnAddOptions: {duration: 500, height: 100},bounceOnAddCallback: function() {console.log('done')}}).bindPopup('&lt;p align=center&gt; &lt;font size=2&gt; &lt;b&gt;Espagnol&lt;/font&gt;  &lt;br&gt;&lt;br&gt;LPO ST MICHEL (privé)&lt;/b&gt; &lt;br&gt;&lt;i&gt;REIMS&lt;/i&gt; &lt;br&gt; &lt;table border align = center bgcolor = #D8D9CA width=100&gt; &lt;tr align=center &gt; &lt;th&gt; LV1 &lt;th&gt;&lt;tr align=center &gt; &lt;th&gt;LV2 &lt;th&gt;387&lt;tr align=center &gt; &lt;th&gt;LV3 &lt;th&gt;&lt;tr align=center &gt; &lt;th&gt; Lvapp &lt;th&gt;');EspagnolL0511145T.addTo (EspagnolL);</v>
      </c>
    </row>
    <row r="651" spans="1:17" x14ac:dyDescent="0.2">
      <c r="A651" s="7" t="s">
        <v>356</v>
      </c>
      <c r="B651" s="10" t="s">
        <v>394</v>
      </c>
      <c r="C651" s="7" t="s">
        <v>674</v>
      </c>
      <c r="D651" s="7" t="s">
        <v>462</v>
      </c>
      <c r="E651" s="7" t="s">
        <v>284</v>
      </c>
      <c r="F651" s="7" t="s">
        <v>463</v>
      </c>
      <c r="G651" s="7" t="s">
        <v>893</v>
      </c>
      <c r="H651" s="7" t="s">
        <v>1327</v>
      </c>
      <c r="I651" s="7" t="s">
        <v>1328</v>
      </c>
      <c r="J651" s="7" t="s">
        <v>1377</v>
      </c>
      <c r="K651" s="7" t="s">
        <v>1372</v>
      </c>
      <c r="L651" s="7" t="s">
        <v>394</v>
      </c>
      <c r="M651" s="38"/>
      <c r="N651" s="38">
        <v>166</v>
      </c>
      <c r="O651" s="38"/>
      <c r="P651" s="38"/>
      <c r="Q651" t="str">
        <f t="shared" si="11"/>
        <v>var EspagnolL0511146U=L.marker([49.2506361,4.0371967],{icon:icon_lycee,bounceOnAdd: true, bounceOnAddOptions: {duration: 500, height: 100},bounceOnAddCallback: function() {console.log('done')}}).bindPopup('&lt;p align=center&gt; &lt;font size=2&gt; &lt;b&gt;Espagnol&lt;/font&gt;  &lt;br&gt;&lt;br&gt;LPO ST J-B DE LA SALLE (privé)&lt;/b&gt; &lt;br&gt;&lt;i&gt;REIMS&lt;/i&gt; &lt;br&gt; &lt;table border align = center bgcolor = #D8D9CA width=100&gt; &lt;tr align=center &gt; &lt;th&gt; LV1 &lt;th&gt;&lt;tr align=center &gt; &lt;th&gt;LV2 &lt;th&gt;166&lt;tr align=center &gt; &lt;th&gt;LV3 &lt;th&gt;&lt;tr align=center &gt; &lt;th&gt; Lvapp &lt;th&gt;');EspagnolL0511146U.addTo (EspagnolL);</v>
      </c>
    </row>
    <row r="652" spans="1:17" x14ac:dyDescent="0.2">
      <c r="A652" s="7" t="s">
        <v>356</v>
      </c>
      <c r="B652" s="10" t="s">
        <v>592</v>
      </c>
      <c r="C652" s="7" t="s">
        <v>674</v>
      </c>
      <c r="D652" s="7" t="s">
        <v>464</v>
      </c>
      <c r="E652" s="7" t="s">
        <v>284</v>
      </c>
      <c r="F652" s="7" t="s">
        <v>465</v>
      </c>
      <c r="G652" s="7" t="s">
        <v>894</v>
      </c>
      <c r="H652" s="7" t="s">
        <v>1329</v>
      </c>
      <c r="I652" s="7" t="s">
        <v>1330</v>
      </c>
      <c r="J652" s="7" t="s">
        <v>1377</v>
      </c>
      <c r="K652" s="7" t="s">
        <v>1372</v>
      </c>
      <c r="L652" s="7" t="s">
        <v>365</v>
      </c>
      <c r="M652" s="38"/>
      <c r="N652" s="38">
        <v>551</v>
      </c>
      <c r="O652" s="38"/>
      <c r="P652" s="38"/>
      <c r="Q652" t="str">
        <f t="shared" si="11"/>
        <v>var EspagnolL0511147V=L.marker([48.9785277,4.3607891],{icon:icon_lycee,bounceOnAdd: true, bounceOnAddOptions: {duration: 500, height: 100},bounceOnAddCallback: function() {console.log('done')}}).bindPopup('&lt;p align=center&gt; &lt;font size=2&gt; &lt;b&gt;Espagnol&lt;/font&gt;  &lt;br&gt;&lt;br&gt;LPO FREDERIC OZANAM (privé)&lt;/b&gt; &lt;br&gt;&lt;i&gt;CHALONS-EN-CHAMPAGNE&lt;/i&gt; &lt;br&gt; &lt;table border align = center bgcolor = #D8D9CA width=100&gt; &lt;tr align=center &gt; &lt;th&gt; LV1 &lt;th&gt;&lt;tr align=center &gt; &lt;th&gt;LV2 &lt;th&gt;551&lt;tr align=center &gt; &lt;th&gt;LV3 &lt;th&gt;&lt;tr align=center &gt; &lt;th&gt; Lvapp &lt;th&gt;');EspagnolL0511147V.addTo (EspagnolL);</v>
      </c>
    </row>
    <row r="653" spans="1:17" x14ac:dyDescent="0.2">
      <c r="A653" s="7" t="s">
        <v>149</v>
      </c>
      <c r="B653" s="10" t="s">
        <v>590</v>
      </c>
      <c r="C653" s="7" t="s">
        <v>674</v>
      </c>
      <c r="D653" s="7" t="s">
        <v>218</v>
      </c>
      <c r="E653" s="7" t="s">
        <v>672</v>
      </c>
      <c r="F653" s="7" t="s">
        <v>220</v>
      </c>
      <c r="G653" s="7" t="s">
        <v>895</v>
      </c>
      <c r="H653" s="7" t="s">
        <v>1331</v>
      </c>
      <c r="I653" s="7" t="s">
        <v>1332</v>
      </c>
      <c r="J653" s="7" t="s">
        <v>1377</v>
      </c>
      <c r="K653" s="7" t="s">
        <v>1372</v>
      </c>
      <c r="L653" s="7" t="s">
        <v>185</v>
      </c>
      <c r="M653" s="38"/>
      <c r="N653" s="38">
        <v>160</v>
      </c>
      <c r="O653" s="38"/>
      <c r="P653" s="38"/>
      <c r="Q653" t="str">
        <f t="shared" si="11"/>
        <v>var EspagnolL0100059K=L.marker([48.2971801,4.082211],{icon:icon_lycee,bounceOnAdd: true, bounceOnAddOptions: {duration: 500, height: 100},bounceOnAddCallback: function() {console.log('done')}}).bindPopup('&lt;p align=center&gt; &lt;font size=2&gt; &lt;b&gt;Espagnol&lt;/font&gt;  &lt;br&gt;&lt;br&gt;LT LA SALLE (privé)&lt;/b&gt; &lt;br&gt;&lt;i&gt;TROYES&lt;/i&gt; &lt;br&gt; &lt;table border align = center bgcolor = #D8D9CA width=100&gt; &lt;tr align=center &gt; &lt;th&gt; LV1 &lt;th&gt;&lt;tr align=center &gt; &lt;th&gt;LV2 &lt;th&gt;160&lt;tr align=center &gt; &lt;th&gt;LV3 &lt;th&gt;&lt;tr align=center &gt; &lt;th&gt; Lvapp &lt;th&gt;');EspagnolL0100059K.addTo (EspagnolL);</v>
      </c>
    </row>
    <row r="654" spans="1:17" x14ac:dyDescent="0.2">
      <c r="A654" s="88" t="s">
        <v>6</v>
      </c>
      <c r="M654" s="89" t="s">
        <v>0</v>
      </c>
      <c r="N654" s="89" t="s">
        <v>1</v>
      </c>
      <c r="O654" s="89" t="s">
        <v>2</v>
      </c>
      <c r="P654" s="89" t="s">
        <v>1388</v>
      </c>
    </row>
    <row r="655" spans="1:17" ht="15.75" x14ac:dyDescent="0.2">
      <c r="A655" s="7" t="s">
        <v>11</v>
      </c>
      <c r="B655" s="10" t="s">
        <v>576</v>
      </c>
      <c r="C655" s="7" t="s">
        <v>673</v>
      </c>
      <c r="D655" s="7" t="s">
        <v>94</v>
      </c>
      <c r="E655" s="7" t="s">
        <v>23</v>
      </c>
      <c r="F655" s="7" t="s">
        <v>95</v>
      </c>
      <c r="G655" s="7" t="s">
        <v>688</v>
      </c>
      <c r="H655" s="7" t="s">
        <v>943</v>
      </c>
      <c r="I655" s="7" t="s">
        <v>944</v>
      </c>
      <c r="J655" s="7" t="s">
        <v>1375</v>
      </c>
      <c r="K655" s="7" t="s">
        <v>1371</v>
      </c>
      <c r="L655" s="7" t="s">
        <v>57</v>
      </c>
      <c r="M655" s="22"/>
      <c r="N655" s="22">
        <v>88</v>
      </c>
      <c r="O655" s="22"/>
      <c r="P655" s="22"/>
      <c r="Q655" t="str">
        <f>"var Italien"&amp;J655&amp;D655&amp;"=L.marker(["&amp;H655&amp;","&amp;I655&amp;"],{icon:"&amp;K655&amp;",bounceOnAdd: true, bounceOnAddOptions: {duration: 500, height: 100},bounceOnAddCallback: function() {console.log('done')}}).bindPopup('&lt;p align=center&gt; &lt;font size=2&gt; &lt;b&gt;Italien&lt;/font&gt;  &lt;br&gt;&lt;br&gt;"&amp;G655&amp;" "&amp;C655&amp;"&lt;/b&gt; &lt;br&gt;&lt;i&gt;"&amp;L655&amp;"&lt;/i&gt; &lt;br&gt; &lt;table border align = center bgcolor = #D8D9CA width=100&gt; &lt;tr align=center &gt; &lt;th&gt; LV1 &lt;th&gt;"&amp;M655&amp;"&lt;tr align=center &gt; &lt;th&gt;LV2 &lt;th&gt;"&amp;N655&amp;"&lt;tr align=center &gt; &lt;th&gt;LV3 &lt;th&gt;"&amp;O655&amp;"&lt;tr align=center &gt; &lt;th&gt; Lvapp &lt;th&gt;"&amp;P655&amp;"');Italien"&amp;J655&amp;D655&amp;".addTo (Italien"&amp;J655&amp;");"</f>
        <v>var ItalienC0080826E=L.marker([49.694299,4.9397976],{icon:icon_college,bounceOnAdd: true, bounceOnAddOptions: {duration: 500, height: 100},bounceOnAddCallback: function() {console.log('done')}}).bindPopup('&lt;p align=center&gt; &lt;font size=2&gt; &lt;b&gt;Italien&lt;/font&gt;  &lt;br&gt;&lt;br&gt;CLG LE LAC (public)&lt;/b&gt; &lt;br&gt;&lt;i&gt;SEDAN&lt;/i&gt; &lt;br&gt; &lt;table border align = center bgcolor = #D8D9CA width=100&gt; &lt;tr align=center &gt; &lt;th&gt; LV1 &lt;th&gt;&lt;tr align=center &gt; &lt;th&gt;LV2 &lt;th&gt;88&lt;tr align=center &gt; &lt;th&gt;LV3 &lt;th&gt;&lt;tr align=center &gt; &lt;th&gt; Lvapp &lt;th&gt;');ItalienC0080826E.addTo (ItalienC);</v>
      </c>
    </row>
    <row r="656" spans="1:17" ht="15.75" x14ac:dyDescent="0.2">
      <c r="A656" s="7" t="s">
        <v>11</v>
      </c>
      <c r="B656" s="10" t="s">
        <v>576</v>
      </c>
      <c r="C656" s="7" t="s">
        <v>673</v>
      </c>
      <c r="D656" s="7" t="s">
        <v>103</v>
      </c>
      <c r="E656" s="7" t="s">
        <v>23</v>
      </c>
      <c r="F656" s="7" t="s">
        <v>104</v>
      </c>
      <c r="G656" s="7" t="s">
        <v>692</v>
      </c>
      <c r="H656" s="7" t="s">
        <v>951</v>
      </c>
      <c r="I656" s="7" t="s">
        <v>952</v>
      </c>
      <c r="J656" s="7" t="s">
        <v>1375</v>
      </c>
      <c r="K656" s="7" t="s">
        <v>1371</v>
      </c>
      <c r="L656" s="7" t="s">
        <v>15</v>
      </c>
      <c r="M656" s="22"/>
      <c r="N656" s="22">
        <v>82</v>
      </c>
      <c r="O656" s="22"/>
      <c r="P656" s="22"/>
      <c r="Q656" t="str">
        <f t="shared" ref="Q656:Q709" si="12">"var Italien"&amp;J656&amp;D656&amp;"=L.marker(["&amp;H656&amp;","&amp;I656&amp;"],{icon:"&amp;K656&amp;",bounceOnAdd: true, bounceOnAddOptions: {duration: 500, height: 100},bounceOnAddCallback: function() {console.log('done')}}).bindPopup('&lt;p align=center&gt; &lt;font size=2&gt; &lt;b&gt;Italien&lt;/font&gt;  &lt;br&gt;&lt;br&gt;"&amp;G656&amp;" "&amp;C656&amp;"&lt;/b&gt; &lt;br&gt;&lt;i&gt;"&amp;L656&amp;"&lt;/i&gt; &lt;br&gt; &lt;table border align = center bgcolor = #D8D9CA width=100&gt; &lt;tr align=center &gt; &lt;th&gt; LV1 &lt;th&gt;"&amp;M656&amp;"&lt;tr align=center &gt; &lt;th&gt;LV2 &lt;th&gt;"&amp;N656&amp;"&lt;tr align=center &gt; &lt;th&gt;LV3 &lt;th&gt;"&amp;O656&amp;"&lt;tr align=center &gt; &lt;th&gt; Lvapp &lt;th&gt;"&amp;P656&amp;"');Italien"&amp;J656&amp;D656&amp;".addTo (Italien"&amp;J656&amp;");"</f>
        <v>var ItalienC0080894D=L.marker([49.7515607,4.7221947],{icon:icon_college,bounceOnAdd: true, bounceOnAddOptions: {duration: 500, height: 100},bounceOnAddCallback: function() {console.log('done')}}).bindPopup('&lt;p align=center&gt; &lt;font size=2&gt; &lt;b&gt;Italien&lt;/font&gt;  &lt;br&gt;&lt;br&gt;CLG ROGER SALENGRO (public)&lt;/b&gt; &lt;br&gt;&lt;i&gt;CHARLEVILLE-MEZIERES&lt;/i&gt; &lt;br&gt; &lt;table border align = center bgcolor = #D8D9CA width=100&gt; &lt;tr align=center &gt; &lt;th&gt; LV1 &lt;th&gt;&lt;tr align=center &gt; &lt;th&gt;LV2 &lt;th&gt;82&lt;tr align=center &gt; &lt;th&gt;LV3 &lt;th&gt;&lt;tr align=center &gt; &lt;th&gt; Lvapp &lt;th&gt;');ItalienC0080894D.addTo (ItalienC);</v>
      </c>
    </row>
    <row r="657" spans="1:17" ht="15.75" x14ac:dyDescent="0.2">
      <c r="A657" s="7" t="s">
        <v>11</v>
      </c>
      <c r="B657" s="10" t="s">
        <v>576</v>
      </c>
      <c r="C657" s="7" t="s">
        <v>673</v>
      </c>
      <c r="D657" s="7" t="s">
        <v>113</v>
      </c>
      <c r="E657" s="7" t="s">
        <v>23</v>
      </c>
      <c r="F657" s="7" t="s">
        <v>114</v>
      </c>
      <c r="G657" s="7" t="s">
        <v>696</v>
      </c>
      <c r="H657" s="7" t="s">
        <v>1333</v>
      </c>
      <c r="I657" s="7" t="s">
        <v>1334</v>
      </c>
      <c r="J657" s="7" t="s">
        <v>1375</v>
      </c>
      <c r="K657" s="7" t="s">
        <v>1371</v>
      </c>
      <c r="L657" s="7" t="s">
        <v>57</v>
      </c>
      <c r="M657" s="22"/>
      <c r="N657" s="22">
        <v>71</v>
      </c>
      <c r="O657" s="22"/>
      <c r="P657" s="22"/>
      <c r="Q657" t="str">
        <f t="shared" si="12"/>
        <v>var ItalienC0080910W=L.marker([49.6992311,4.9467024],{icon:icon_college,bounceOnAdd: true, bounceOnAddOptions: {duration: 500, height: 100},bounceOnAddCallback: function() {console.log('done')}}).bindPopup('&lt;p align=center&gt; &lt;font size=2&gt; &lt;b&gt;Italien&lt;/font&gt;  &lt;br&gt;&lt;br&gt;CLG TURENNE (public)&lt;/b&gt; &lt;br&gt;&lt;i&gt;SEDAN&lt;/i&gt; &lt;br&gt; &lt;table border align = center bgcolor = #D8D9CA width=100&gt; &lt;tr align=center &gt; &lt;th&gt; LV1 &lt;th&gt;&lt;tr align=center &gt; &lt;th&gt;LV2 &lt;th&gt;71&lt;tr align=center &gt; &lt;th&gt;LV3 &lt;th&gt;&lt;tr align=center &gt; &lt;th&gt; Lvapp &lt;th&gt;');ItalienC0080910W.addTo (ItalienC);</v>
      </c>
    </row>
    <row r="658" spans="1:17" ht="15.75" x14ac:dyDescent="0.2">
      <c r="A658" s="7" t="s">
        <v>11</v>
      </c>
      <c r="B658" s="10" t="s">
        <v>587</v>
      </c>
      <c r="C658" s="7" t="s">
        <v>673</v>
      </c>
      <c r="D658" s="7" t="s">
        <v>118</v>
      </c>
      <c r="E658" s="7" t="s">
        <v>23</v>
      </c>
      <c r="F658" s="7" t="s">
        <v>119</v>
      </c>
      <c r="G658" s="7" t="s">
        <v>698</v>
      </c>
      <c r="H658" s="7" t="s">
        <v>963</v>
      </c>
      <c r="I658" s="7" t="s">
        <v>964</v>
      </c>
      <c r="J658" s="7" t="s">
        <v>1375</v>
      </c>
      <c r="K658" s="7" t="s">
        <v>1371</v>
      </c>
      <c r="L658" s="7" t="s">
        <v>51</v>
      </c>
      <c r="M658" s="22"/>
      <c r="N658" s="22">
        <v>89</v>
      </c>
      <c r="O658" s="22"/>
      <c r="P658" s="22"/>
      <c r="Q658" t="str">
        <f t="shared" si="12"/>
        <v>var ItalienC0080949N=L.marker([49.9345868,4.6465],{icon:icon_college,bounceOnAdd: true, bounceOnAddOptions: {duration: 500, height: 100},bounceOnAddCallback: function() {console.log('done')}}).bindPopup('&lt;p align=center&gt; &lt;font size=2&gt; &lt;b&gt;Italien&lt;/font&gt;  &lt;br&gt;&lt;br&gt;CLG GEORGE SAND (public)&lt;/b&gt; &lt;br&gt;&lt;i&gt;REVIN&lt;/i&gt; &lt;br&gt; &lt;table border align = center bgcolor = #D8D9CA width=100&gt; &lt;tr align=center &gt; &lt;th&gt; LV1 &lt;th&gt;&lt;tr align=center &gt; &lt;th&gt;LV2 &lt;th&gt;89&lt;tr align=center &gt; &lt;th&gt;LV3 &lt;th&gt;&lt;tr align=center &gt; &lt;th&gt; Lvapp &lt;th&gt;');ItalienC0080949N.addTo (ItalienC);</v>
      </c>
    </row>
    <row r="659" spans="1:17" ht="15.75" x14ac:dyDescent="0.2">
      <c r="A659" s="7" t="s">
        <v>11</v>
      </c>
      <c r="B659" s="10" t="s">
        <v>576</v>
      </c>
      <c r="C659" s="7" t="s">
        <v>673</v>
      </c>
      <c r="D659" s="7" t="s">
        <v>120</v>
      </c>
      <c r="E659" s="7" t="s">
        <v>23</v>
      </c>
      <c r="F659" s="7" t="s">
        <v>121</v>
      </c>
      <c r="G659" s="7" t="s">
        <v>699</v>
      </c>
      <c r="H659" s="7" t="s">
        <v>965</v>
      </c>
      <c r="I659" s="7" t="s">
        <v>966</v>
      </c>
      <c r="J659" s="7" t="s">
        <v>1375</v>
      </c>
      <c r="K659" s="7" t="s">
        <v>1371</v>
      </c>
      <c r="L659" s="7" t="s">
        <v>15</v>
      </c>
      <c r="M659" s="22"/>
      <c r="N659" s="22">
        <v>66</v>
      </c>
      <c r="O659" s="22"/>
      <c r="P659" s="22"/>
      <c r="Q659" t="str">
        <f t="shared" si="12"/>
        <v>var ItalienC0080954U=L.marker([49.7577704,4.7185223],{icon:icon_college,bounceOnAdd: true, bounceOnAddOptions: {duration: 500, height: 100},bounceOnAddCallback: function() {console.log('done')}}).bindPopup('&lt;p align=center&gt; &lt;font size=2&gt; &lt;b&gt;Italien&lt;/font&gt;  &lt;br&gt;&lt;br&gt;CLG BAYARD (public)&lt;/b&gt; &lt;br&gt;&lt;i&gt;CHARLEVILLE-MEZIERES&lt;/i&gt; &lt;br&gt; &lt;table border align = center bgcolor = #D8D9CA width=100&gt; &lt;tr align=center &gt; &lt;th&gt; LV1 &lt;th&gt;&lt;tr align=center &gt; &lt;th&gt;LV2 &lt;th&gt;66&lt;tr align=center &gt; &lt;th&gt;LV3 &lt;th&gt;&lt;tr align=center &gt; &lt;th&gt; Lvapp &lt;th&gt;');ItalienC0080954U.addTo (ItalienC);</v>
      </c>
    </row>
    <row r="660" spans="1:17" ht="21" x14ac:dyDescent="0.2">
      <c r="A660" s="7" t="s">
        <v>149</v>
      </c>
      <c r="B660" s="10" t="s">
        <v>590</v>
      </c>
      <c r="C660" s="7" t="s">
        <v>673</v>
      </c>
      <c r="D660" s="7" t="s">
        <v>225</v>
      </c>
      <c r="E660" s="7" t="s">
        <v>23</v>
      </c>
      <c r="F660" s="7" t="s">
        <v>226</v>
      </c>
      <c r="G660" s="7" t="s">
        <v>721</v>
      </c>
      <c r="H660" s="7" t="s">
        <v>1009</v>
      </c>
      <c r="I660" s="7" t="s">
        <v>1010</v>
      </c>
      <c r="J660" s="7" t="s">
        <v>1375</v>
      </c>
      <c r="K660" s="7" t="s">
        <v>1371</v>
      </c>
      <c r="L660" s="7" t="s">
        <v>185</v>
      </c>
      <c r="M660" s="22"/>
      <c r="N660" s="22">
        <v>340</v>
      </c>
      <c r="O660" s="22"/>
      <c r="P660" s="22"/>
      <c r="Q660" t="str">
        <f t="shared" si="12"/>
        <v>var ItalienC0100081J=L.marker([48.2720099,4.0759401],{icon:icon_college,bounceOnAdd: true, bounceOnAddOptions: {duration: 500, height: 100},bounceOnAddCallback: function() {console.log('done')}}).bindPopup('&lt;p align=center&gt; &lt;font size=2&gt; &lt;b&gt;Italien&lt;/font&gt;  &lt;br&gt;&lt;br&gt;CLG MARIE CURIE (public)&lt;/b&gt; &lt;br&gt;&lt;i&gt;TROYES&lt;/i&gt; &lt;br&gt; &lt;table border align = center bgcolor = #D8D9CA width=100&gt; &lt;tr align=center &gt; &lt;th&gt; LV1 &lt;th&gt;&lt;tr align=center &gt; &lt;th&gt;LV2 &lt;th&gt;340&lt;tr align=center &gt; &lt;th&gt;LV3 &lt;th&gt;&lt;tr align=center &gt; &lt;th&gt; Lvapp &lt;th&gt;');ItalienC0100081J.addTo (ItalienC);</v>
      </c>
    </row>
    <row r="661" spans="1:17" ht="21" x14ac:dyDescent="0.2">
      <c r="A661" s="7" t="s">
        <v>356</v>
      </c>
      <c r="B661" s="10" t="s">
        <v>592</v>
      </c>
      <c r="C661" s="7" t="s">
        <v>673</v>
      </c>
      <c r="D661" s="7" t="s">
        <v>368</v>
      </c>
      <c r="E661" s="7" t="s">
        <v>23</v>
      </c>
      <c r="F661" s="7" t="s">
        <v>369</v>
      </c>
      <c r="G661" s="7" t="s">
        <v>734</v>
      </c>
      <c r="H661" s="7" t="s">
        <v>1037</v>
      </c>
      <c r="I661" s="7" t="s">
        <v>1038</v>
      </c>
      <c r="J661" s="7" t="s">
        <v>1375</v>
      </c>
      <c r="K661" s="7" t="s">
        <v>1371</v>
      </c>
      <c r="L661" s="7" t="s">
        <v>365</v>
      </c>
      <c r="M661" s="22"/>
      <c r="N661" s="22">
        <v>271</v>
      </c>
      <c r="O661" s="22"/>
      <c r="P661" s="22"/>
      <c r="Q661" t="str">
        <f t="shared" si="12"/>
        <v>var ItalienC0510010J=L.marker([48.9559366,4.3534759],{icon:icon_college,bounceOnAdd: true, bounceOnAddOptions: {duration: 500, height: 100},bounceOnAddCallback: function() {console.log('done')}}).bindPopup('&lt;p align=center&gt; &lt;font size=2&gt; &lt;b&gt;Italien&lt;/font&gt;  &lt;br&gt;&lt;br&gt;CLG VICTOR DURUY (public)&lt;/b&gt; &lt;br&gt;&lt;i&gt;CHALONS-EN-CHAMPAGNE&lt;/i&gt; &lt;br&gt; &lt;table border align = center bgcolor = #D8D9CA width=100&gt; &lt;tr align=center &gt; &lt;th&gt; LV1 &lt;th&gt;&lt;tr align=center &gt; &lt;th&gt;LV2 &lt;th&gt;271&lt;tr align=center &gt; &lt;th&gt;LV3 &lt;th&gt;&lt;tr align=center &gt; &lt;th&gt; Lvapp &lt;th&gt;');ItalienC0510010J.addTo (ItalienC);</v>
      </c>
    </row>
    <row r="662" spans="1:17" ht="21" x14ac:dyDescent="0.2">
      <c r="A662" s="7" t="s">
        <v>356</v>
      </c>
      <c r="B662" s="10" t="s">
        <v>394</v>
      </c>
      <c r="C662" s="7" t="s">
        <v>673</v>
      </c>
      <c r="D662" s="7" t="s">
        <v>438</v>
      </c>
      <c r="E662" s="7" t="s">
        <v>23</v>
      </c>
      <c r="F662" s="7" t="s">
        <v>439</v>
      </c>
      <c r="G662" s="7" t="s">
        <v>750</v>
      </c>
      <c r="H662" s="7" t="s">
        <v>1073</v>
      </c>
      <c r="I662" s="7" t="s">
        <v>1074</v>
      </c>
      <c r="J662" s="7" t="s">
        <v>1375</v>
      </c>
      <c r="K662" s="7" t="s">
        <v>1371</v>
      </c>
      <c r="L662" s="7" t="s">
        <v>394</v>
      </c>
      <c r="M662" s="22"/>
      <c r="N662" s="22">
        <v>251</v>
      </c>
      <c r="O662" s="22"/>
      <c r="P662" s="22"/>
      <c r="Q662" t="str">
        <f t="shared" si="12"/>
        <v>var ItalienC0511085C=L.marker([49.2530345,4.0588493],{icon:icon_college,bounceOnAdd: true, bounceOnAddOptions: {duration: 500, height: 100},bounceOnAddCallback: function() {console.log('done')}}).bindPopup('&lt;p align=center&gt; &lt;font size=2&gt; &lt;b&gt;Italien&lt;/font&gt;  &lt;br&gt;&lt;br&gt;CLG ROBERT SCHUMAN (public)&lt;/b&gt; &lt;br&gt;&lt;i&gt;REIMS&lt;/i&gt; &lt;br&gt; &lt;table border align = center bgcolor = #D8D9CA width=100&gt; &lt;tr align=center &gt; &lt;th&gt; LV1 &lt;th&gt;&lt;tr align=center &gt; &lt;th&gt;LV2 &lt;th&gt;251&lt;tr align=center &gt; &lt;th&gt;LV3 &lt;th&gt;&lt;tr align=center &gt; &lt;th&gt; Lvapp &lt;th&gt;');ItalienC0511085C.addTo (ItalienC);</v>
      </c>
    </row>
    <row r="663" spans="1:17" ht="21" x14ac:dyDescent="0.2">
      <c r="A663" s="7" t="s">
        <v>356</v>
      </c>
      <c r="B663" s="10" t="s">
        <v>372</v>
      </c>
      <c r="C663" s="7" t="s">
        <v>673</v>
      </c>
      <c r="D663" s="7" t="s">
        <v>485</v>
      </c>
      <c r="E663" s="7" t="s">
        <v>23</v>
      </c>
      <c r="F663" s="7" t="s">
        <v>486</v>
      </c>
      <c r="G663" s="7" t="s">
        <v>755</v>
      </c>
      <c r="H663" s="7" t="s">
        <v>1081</v>
      </c>
      <c r="I663" s="7" t="s">
        <v>1082</v>
      </c>
      <c r="J663" s="7" t="s">
        <v>1375</v>
      </c>
      <c r="K663" s="7" t="s">
        <v>1371</v>
      </c>
      <c r="L663" s="7" t="s">
        <v>372</v>
      </c>
      <c r="M663" s="22"/>
      <c r="N663" s="22">
        <v>143</v>
      </c>
      <c r="O663" s="22"/>
      <c r="P663" s="22"/>
      <c r="Q663" t="str">
        <f t="shared" si="12"/>
        <v>var ItalienC0511189R=L.marker([49.0541088,3.9498929],{icon:icon_college,bounceOnAdd: true, bounceOnAddOptions: {duration: 500, height: 100},bounceOnAddCallback: function() {console.log('done')}}).bindPopup('&lt;p align=center&gt; &lt;font size=2&gt; &lt;b&gt;Italien&lt;/font&gt;  &lt;br&gt;&lt;br&gt;CLG COTE LEGRIS (public)&lt;/b&gt; &lt;br&gt;&lt;i&gt;EPERNAY&lt;/i&gt; &lt;br&gt; &lt;table border align = center bgcolor = #D8D9CA width=100&gt; &lt;tr align=center &gt; &lt;th&gt; LV1 &lt;th&gt;&lt;tr align=center &gt; &lt;th&gt;LV2 &lt;th&gt;143&lt;tr align=center &gt; &lt;th&gt;LV3 &lt;th&gt;&lt;tr align=center &gt; &lt;th&gt; Lvapp &lt;th&gt;');ItalienC0511189R.addTo (ItalienC);</v>
      </c>
    </row>
    <row r="664" spans="1:17" ht="21" x14ac:dyDescent="0.2">
      <c r="A664" s="7" t="s">
        <v>356</v>
      </c>
      <c r="B664" s="10" t="s">
        <v>394</v>
      </c>
      <c r="C664" s="7" t="s">
        <v>673</v>
      </c>
      <c r="D664" s="7" t="s">
        <v>495</v>
      </c>
      <c r="E664" s="7" t="s">
        <v>23</v>
      </c>
      <c r="F664" s="7" t="s">
        <v>496</v>
      </c>
      <c r="G664" s="7" t="s">
        <v>759</v>
      </c>
      <c r="H664" s="7" t="s">
        <v>1091</v>
      </c>
      <c r="I664" s="7" t="s">
        <v>1092</v>
      </c>
      <c r="J664" s="7" t="s">
        <v>1375</v>
      </c>
      <c r="K664" s="7" t="s">
        <v>1371</v>
      </c>
      <c r="L664" s="7" t="s">
        <v>394</v>
      </c>
      <c r="M664" s="22"/>
      <c r="N664" s="22">
        <v>200</v>
      </c>
      <c r="O664" s="22"/>
      <c r="P664" s="22"/>
      <c r="Q664" t="str">
        <f t="shared" si="12"/>
        <v>var ItalienC0511254L=L.marker([49.2366458,4.0114754],{icon:icon_college,bounceOnAdd: true, bounceOnAddOptions: {duration: 500, height: 100},bounceOnAddCallback: function() {console.log('done')}}).bindPopup('&lt;p align=center&gt; &lt;font size=2&gt; &lt;b&gt;Italien&lt;/font&gt;  &lt;br&gt;&lt;br&gt;CLG FRANCOIS LEGROS (public)&lt;/b&gt; &lt;br&gt;&lt;i&gt;REIMS&lt;/i&gt; &lt;br&gt; &lt;table border align = center bgcolor = #D8D9CA width=100&gt; &lt;tr align=center &gt; &lt;th&gt; LV1 &lt;th&gt;&lt;tr align=center &gt; &lt;th&gt;LV2 &lt;th&gt;200&lt;tr align=center &gt; &lt;th&gt;LV3 &lt;th&gt;&lt;tr align=center &gt; &lt;th&gt; Lvapp &lt;th&gt;');ItalienC0511254L.addTo (ItalienC);</v>
      </c>
    </row>
    <row r="665" spans="1:17" ht="15.75" x14ac:dyDescent="0.2">
      <c r="A665" s="7" t="s">
        <v>356</v>
      </c>
      <c r="B665" s="10" t="s">
        <v>592</v>
      </c>
      <c r="C665" s="7" t="s">
        <v>673</v>
      </c>
      <c r="D665" s="7" t="s">
        <v>512</v>
      </c>
      <c r="E665" s="7" t="s">
        <v>23</v>
      </c>
      <c r="F665" s="7" t="s">
        <v>513</v>
      </c>
      <c r="G665" s="7" t="s">
        <v>766</v>
      </c>
      <c r="H665" s="7" t="s">
        <v>1101</v>
      </c>
      <c r="I665" s="7" t="s">
        <v>1102</v>
      </c>
      <c r="J665" s="7" t="s">
        <v>1375</v>
      </c>
      <c r="K665" s="7" t="s">
        <v>1371</v>
      </c>
      <c r="L665" s="7" t="s">
        <v>514</v>
      </c>
      <c r="M665" s="22"/>
      <c r="N665" s="22">
        <v>70</v>
      </c>
      <c r="O665" s="22"/>
      <c r="P665" s="22"/>
      <c r="Q665" t="str">
        <f t="shared" si="12"/>
        <v>var ItalienC0511472Y=L.marker([48.9521099,4.3241528],{icon:icon_college,bounceOnAdd: true, bounceOnAddOptions: {duration: 500, height: 100},bounceOnAddCallback: function() {console.log('done')}}).bindPopup('&lt;p align=center&gt; &lt;font size=2&gt; &lt;b&gt;Italien&lt;/font&gt;  &lt;br&gt;&lt;br&gt;CLG LOUIS GRIGNON (public)&lt;/b&gt; &lt;br&gt;&lt;i&gt;FAGNIERES&lt;/i&gt; &lt;br&gt; &lt;table border align = center bgcolor = #D8D9CA width=100&gt; &lt;tr align=center &gt; &lt;th&gt; LV1 &lt;th&gt;&lt;tr align=center &gt; &lt;th&gt;LV2 &lt;th&gt;70&lt;tr align=center &gt; &lt;th&gt;LV3 &lt;th&gt;&lt;tr align=center &gt; &lt;th&gt; Lvapp &lt;th&gt;');ItalienC0511472Y.addTo (ItalienC);</v>
      </c>
    </row>
    <row r="666" spans="1:17" ht="15.75" x14ac:dyDescent="0.2">
      <c r="A666" s="7" t="s">
        <v>609</v>
      </c>
      <c r="B666" s="10" t="s">
        <v>578</v>
      </c>
      <c r="C666" s="7" t="s">
        <v>673</v>
      </c>
      <c r="D666" s="7" t="s">
        <v>309</v>
      </c>
      <c r="E666" s="7" t="s">
        <v>23</v>
      </c>
      <c r="F666" s="7" t="s">
        <v>310</v>
      </c>
      <c r="G666" s="7" t="s">
        <v>782</v>
      </c>
      <c r="H666" s="7" t="s">
        <v>1135</v>
      </c>
      <c r="I666" s="7" t="s">
        <v>1136</v>
      </c>
      <c r="J666" s="7" t="s">
        <v>1375</v>
      </c>
      <c r="K666" s="7" t="s">
        <v>1371</v>
      </c>
      <c r="L666" s="7" t="s">
        <v>273</v>
      </c>
      <c r="M666" s="22"/>
      <c r="N666" s="22">
        <v>30</v>
      </c>
      <c r="O666" s="22"/>
      <c r="P666" s="22"/>
      <c r="Q666" t="str">
        <f t="shared" si="12"/>
        <v>var ItalienC0520039K=L.marker([48.1042562,5.1481333],{icon:icon_college,bounceOnAdd: true, bounceOnAddOptions: {duration: 500, height: 100},bounceOnAddCallback: function() {console.log('done')}}).bindPopup('&lt;p align=center&gt; &lt;font size=2&gt; &lt;b&gt;Italien&lt;/font&gt;  &lt;br&gt;&lt;br&gt;CLG LOUISE MICHEL (public)&lt;/b&gt; &lt;br&gt;&lt;i&gt;CHAUMONT&lt;/i&gt; &lt;br&gt; &lt;table border align = center bgcolor = #D8D9CA width=100&gt; &lt;tr align=center &gt; &lt;th&gt; LV1 &lt;th&gt;&lt;tr align=center &gt; &lt;th&gt;LV2 &lt;th&gt;30&lt;tr align=center &gt; &lt;th&gt;LV3 &lt;th&gt;&lt;tr align=center &gt; &lt;th&gt; Lvapp &lt;th&gt;');ItalienC0520039K.addTo (ItalienC);</v>
      </c>
    </row>
    <row r="667" spans="1:17" ht="15.75" x14ac:dyDescent="0.2">
      <c r="A667" s="7" t="s">
        <v>609</v>
      </c>
      <c r="B667" s="10" t="s">
        <v>302</v>
      </c>
      <c r="C667" s="7" t="s">
        <v>673</v>
      </c>
      <c r="D667" s="7" t="s">
        <v>313</v>
      </c>
      <c r="E667" s="7" t="s">
        <v>23</v>
      </c>
      <c r="F667" s="7" t="s">
        <v>314</v>
      </c>
      <c r="G667" s="7" t="s">
        <v>784</v>
      </c>
      <c r="H667" s="7" t="s">
        <v>1349</v>
      </c>
      <c r="I667" s="7" t="s">
        <v>1350</v>
      </c>
      <c r="J667" s="7" t="s">
        <v>1375</v>
      </c>
      <c r="K667" s="7" t="s">
        <v>1371</v>
      </c>
      <c r="L667" s="7" t="s">
        <v>302</v>
      </c>
      <c r="M667" s="22"/>
      <c r="N667" s="22">
        <v>63</v>
      </c>
      <c r="O667" s="22"/>
      <c r="P667" s="22"/>
      <c r="Q667" t="str">
        <f t="shared" si="12"/>
        <v>var ItalienC0520049W=L.marker([48.6469942,4.9683225],{icon:icon_college,bounceOnAdd: true, bounceOnAddOptions: {duration: 500, height: 100},bounceOnAddCallback: function() {console.log('done')}}).bindPopup('&lt;p align=center&gt; &lt;font size=2&gt; &lt;b&gt;Italien&lt;/font&gt;  &lt;br&gt;&lt;br&gt;CLG ANNE FRANK (public)&lt;/b&gt; &lt;br&gt;&lt;i&gt;SAINT-DIZIER&lt;/i&gt; &lt;br&gt; &lt;table border align = center bgcolor = #D8D9CA width=100&gt; &lt;tr align=center &gt; &lt;th&gt; LV1 &lt;th&gt;&lt;tr align=center &gt; &lt;th&gt;LV2 &lt;th&gt;63&lt;tr align=center &gt; &lt;th&gt;LV3 &lt;th&gt;&lt;tr align=center &gt; &lt;th&gt; Lvapp &lt;th&gt;');ItalienC0520049W.addTo (ItalienC);</v>
      </c>
    </row>
    <row r="668" spans="1:17" ht="15.75" x14ac:dyDescent="0.2">
      <c r="A668" s="7" t="s">
        <v>609</v>
      </c>
      <c r="B668" s="10" t="s">
        <v>302</v>
      </c>
      <c r="C668" s="7" t="s">
        <v>673</v>
      </c>
      <c r="D668" s="7" t="s">
        <v>315</v>
      </c>
      <c r="E668" s="7" t="s">
        <v>23</v>
      </c>
      <c r="F668" s="7" t="s">
        <v>316</v>
      </c>
      <c r="G668" s="7" t="s">
        <v>785</v>
      </c>
      <c r="H668" s="7" t="s">
        <v>1139</v>
      </c>
      <c r="I668" s="7" t="s">
        <v>1140</v>
      </c>
      <c r="J668" s="7" t="s">
        <v>1375</v>
      </c>
      <c r="K668" s="7" t="s">
        <v>1371</v>
      </c>
      <c r="L668" s="7" t="s">
        <v>302</v>
      </c>
      <c r="M668" s="22"/>
      <c r="N668" s="22">
        <v>70</v>
      </c>
      <c r="O668" s="22"/>
      <c r="P668" s="22"/>
      <c r="Q668" t="str">
        <f t="shared" si="12"/>
        <v>var ItalienC0520050X=L.marker([48.6386835,4.9667119],{icon:icon_college,bounceOnAdd: true, bounceOnAddOptions: {duration: 500, height: 100},bounceOnAddCallback: function() {console.log('done')}}).bindPopup('&lt;p align=center&gt; &lt;font size=2&gt; &lt;b&gt;Italien&lt;/font&gt;  &lt;br&gt;&lt;br&gt;CLG LUIS ORTIZ (public)&lt;/b&gt; &lt;br&gt;&lt;i&gt;SAINT-DIZIER&lt;/i&gt; &lt;br&gt; &lt;table border align = center bgcolor = #D8D9CA width=100&gt; &lt;tr align=center &gt; &lt;th&gt; LV1 &lt;th&gt;&lt;tr align=center &gt; &lt;th&gt;LV2 &lt;th&gt;70&lt;tr align=center &gt; &lt;th&gt;LV3 &lt;th&gt;&lt;tr align=center &gt; &lt;th&gt; Lvapp &lt;th&gt;');ItalienC0520050X.addTo (ItalienC);</v>
      </c>
    </row>
    <row r="669" spans="1:17" ht="15.75" x14ac:dyDescent="0.2">
      <c r="A669" s="7" t="s">
        <v>609</v>
      </c>
      <c r="B669" s="10" t="s">
        <v>302</v>
      </c>
      <c r="C669" s="7" t="s">
        <v>673</v>
      </c>
      <c r="D669" s="7" t="s">
        <v>317</v>
      </c>
      <c r="E669" s="7" t="s">
        <v>23</v>
      </c>
      <c r="F669" s="7" t="s">
        <v>318</v>
      </c>
      <c r="G669" s="7" t="s">
        <v>786</v>
      </c>
      <c r="H669" s="7" t="s">
        <v>1141</v>
      </c>
      <c r="I669" s="7" t="s">
        <v>1142</v>
      </c>
      <c r="J669" s="7" t="s">
        <v>1375</v>
      </c>
      <c r="K669" s="7" t="s">
        <v>1371</v>
      </c>
      <c r="L669" s="7" t="s">
        <v>302</v>
      </c>
      <c r="M669" s="22"/>
      <c r="N669" s="22">
        <v>56</v>
      </c>
      <c r="O669" s="22"/>
      <c r="P669" s="22"/>
      <c r="Q669" t="str">
        <f t="shared" si="12"/>
        <v>var ItalienC0520051Y=L.marker([48.6387354,4.9314835],{icon:icon_college,bounceOnAdd: true, bounceOnAddOptions: {duration: 500, height: 100},bounceOnAddCallback: function() {console.log('done')}}).bindPopup('&lt;p align=center&gt; &lt;font size=2&gt; &lt;b&gt;Italien&lt;/font&gt;  &lt;br&gt;&lt;br&gt;CLG LA NOUE (public)&lt;/b&gt; &lt;br&gt;&lt;i&gt;SAINT-DIZIER&lt;/i&gt; &lt;br&gt; &lt;table border align = center bgcolor = #D8D9CA width=100&gt; &lt;tr align=center &gt; &lt;th&gt; LV1 &lt;th&gt;&lt;tr align=center &gt; &lt;th&gt;LV2 &lt;th&gt;56&lt;tr align=center &gt; &lt;th&gt;LV3 &lt;th&gt;&lt;tr align=center &gt; &lt;th&gt; Lvapp &lt;th&gt;');ItalienC0520051Y.addTo (ItalienC);</v>
      </c>
    </row>
    <row r="670" spans="1:17" ht="15.75" x14ac:dyDescent="0.2">
      <c r="A670" s="7" t="s">
        <v>609</v>
      </c>
      <c r="B670" s="10" t="s">
        <v>578</v>
      </c>
      <c r="C670" s="7" t="s">
        <v>673</v>
      </c>
      <c r="D670" s="7" t="s">
        <v>333</v>
      </c>
      <c r="E670" s="7" t="s">
        <v>23</v>
      </c>
      <c r="F670" s="7" t="s">
        <v>334</v>
      </c>
      <c r="G670" s="7" t="s">
        <v>790</v>
      </c>
      <c r="H670" s="7" t="s">
        <v>1149</v>
      </c>
      <c r="I670" s="7" t="s">
        <v>1150</v>
      </c>
      <c r="J670" s="7" t="s">
        <v>1375</v>
      </c>
      <c r="K670" s="7" t="s">
        <v>1371</v>
      </c>
      <c r="L670" s="7" t="s">
        <v>273</v>
      </c>
      <c r="M670" s="22"/>
      <c r="N670" s="22">
        <v>52</v>
      </c>
      <c r="O670" s="22"/>
      <c r="P670" s="22"/>
      <c r="Q670" t="str">
        <f t="shared" si="12"/>
        <v>var ItalienC0520733P=L.marker([48.1124791,5.1409211],{icon:icon_college,bounceOnAdd: true, bounceOnAddOptions: {duration: 500, height: 100},bounceOnAddCallback: function() {console.log('done')}}).bindPopup('&lt;p align=center&gt; &lt;font size=2&gt; &lt;b&gt;Italien&lt;/font&gt;  &lt;br&gt;&lt;br&gt;CLG CAMILLE SAINT-SAENS (public)&lt;/b&gt; &lt;br&gt;&lt;i&gt;CHAUMONT&lt;/i&gt; &lt;br&gt; &lt;table border align = center bgcolor = #D8D9CA width=100&gt; &lt;tr align=center &gt; &lt;th&gt; LV1 &lt;th&gt;&lt;tr align=center &gt; &lt;th&gt;LV2 &lt;th&gt;52&lt;tr align=center &gt; &lt;th&gt;LV3 &lt;th&gt;&lt;tr align=center &gt; &lt;th&gt; Lvapp &lt;th&gt;');ItalienC0520733P.addTo (ItalienC);</v>
      </c>
    </row>
    <row r="671" spans="1:17" ht="15.75" x14ac:dyDescent="0.2">
      <c r="A671" s="7" t="s">
        <v>609</v>
      </c>
      <c r="B671" s="10" t="s">
        <v>578</v>
      </c>
      <c r="C671" s="7" t="s">
        <v>673</v>
      </c>
      <c r="D671" s="7" t="s">
        <v>335</v>
      </c>
      <c r="E671" s="7" t="s">
        <v>23</v>
      </c>
      <c r="F671" s="7" t="s">
        <v>336</v>
      </c>
      <c r="G671" s="7" t="s">
        <v>791</v>
      </c>
      <c r="H671" s="7" t="s">
        <v>1151</v>
      </c>
      <c r="I671" s="7" t="s">
        <v>1152</v>
      </c>
      <c r="J671" s="7" t="s">
        <v>1375</v>
      </c>
      <c r="K671" s="7" t="s">
        <v>1371</v>
      </c>
      <c r="L671" s="7" t="s">
        <v>273</v>
      </c>
      <c r="M671" s="22"/>
      <c r="N671" s="22">
        <v>78</v>
      </c>
      <c r="O671" s="22"/>
      <c r="P671" s="22"/>
      <c r="Q671" t="str">
        <f t="shared" si="12"/>
        <v>var ItalienC0520737U=L.marker([48.0904096,5.1349555],{icon:icon_college,bounceOnAdd: true, bounceOnAddOptions: {duration: 500, height: 100},bounceOnAddCallback: function() {console.log('done')}}).bindPopup('&lt;p align=center&gt; &lt;font size=2&gt; &lt;b&gt;Italien&lt;/font&gt;  &lt;br&gt;&lt;br&gt;CLG LA ROCHOTTE (public)&lt;/b&gt; &lt;br&gt;&lt;i&gt;CHAUMONT&lt;/i&gt; &lt;br&gt; &lt;table border align = center bgcolor = #D8D9CA width=100&gt; &lt;tr align=center &gt; &lt;th&gt; LV1 &lt;th&gt;&lt;tr align=center &gt; &lt;th&gt;LV2 &lt;th&gt;78&lt;tr align=center &gt; &lt;th&gt;LV3 &lt;th&gt;&lt;tr align=center &gt; &lt;th&gt; Lvapp &lt;th&gt;');ItalienC0520737U.addTo (ItalienC);</v>
      </c>
    </row>
    <row r="672" spans="1:17" ht="15.75" x14ac:dyDescent="0.2">
      <c r="A672" s="7" t="s">
        <v>11</v>
      </c>
      <c r="B672" s="10" t="s">
        <v>576</v>
      </c>
      <c r="C672" s="7" t="s">
        <v>674</v>
      </c>
      <c r="D672" s="7" t="s">
        <v>81</v>
      </c>
      <c r="E672" s="7" t="s">
        <v>23</v>
      </c>
      <c r="F672" s="7" t="s">
        <v>83</v>
      </c>
      <c r="G672" s="7" t="s">
        <v>796</v>
      </c>
      <c r="H672" s="7" t="s">
        <v>1161</v>
      </c>
      <c r="I672" s="7" t="s">
        <v>1162</v>
      </c>
      <c r="J672" s="7" t="s">
        <v>1375</v>
      </c>
      <c r="K672" s="7" t="s">
        <v>1371</v>
      </c>
      <c r="L672" s="7" t="s">
        <v>15</v>
      </c>
      <c r="M672" s="22"/>
      <c r="N672" s="22">
        <v>53</v>
      </c>
      <c r="O672" s="22"/>
      <c r="P672" s="22"/>
      <c r="Q672" t="str">
        <f t="shared" si="12"/>
        <v>var ItalienC0080084Y=L.marker([49.7692393,4.716166],{icon:icon_college,bounceOnAdd: true, bounceOnAddOptions: {duration: 500, height: 100},bounceOnAddCallback: function() {console.log('done')}}).bindPopup('&lt;p align=center&gt; &lt;font size=2&gt; &lt;b&gt;Italien&lt;/font&gt;  &lt;br&gt;&lt;br&gt;CLG ST JEAN-BAPTISTE DE LA SALLE (privé)&lt;/b&gt; &lt;br&gt;&lt;i&gt;CHARLEVILLE-MEZIERES&lt;/i&gt; &lt;br&gt; &lt;table border align = center bgcolor = #D8D9CA width=100&gt; &lt;tr align=center &gt; &lt;th&gt; LV1 &lt;th&gt;&lt;tr align=center &gt; &lt;th&gt;LV2 &lt;th&gt;53&lt;tr align=center &gt; &lt;th&gt;LV3 &lt;th&gt;&lt;tr align=center &gt; &lt;th&gt; Lvapp &lt;th&gt;');ItalienC0080084Y.addTo (ItalienC);</v>
      </c>
    </row>
    <row r="673" spans="1:17" ht="15.75" x14ac:dyDescent="0.2">
      <c r="A673" s="7" t="s">
        <v>11</v>
      </c>
      <c r="B673" s="10" t="s">
        <v>576</v>
      </c>
      <c r="C673" s="7" t="s">
        <v>674</v>
      </c>
      <c r="D673" s="7" t="s">
        <v>124</v>
      </c>
      <c r="E673" s="7" t="s">
        <v>23</v>
      </c>
      <c r="F673" s="7" t="s">
        <v>77</v>
      </c>
      <c r="G673" s="7" t="s">
        <v>800</v>
      </c>
      <c r="H673" s="7" t="s">
        <v>1169</v>
      </c>
      <c r="I673" s="7" t="s">
        <v>1170</v>
      </c>
      <c r="J673" s="7" t="s">
        <v>1375</v>
      </c>
      <c r="K673" s="7" t="s">
        <v>1371</v>
      </c>
      <c r="L673" s="7" t="s">
        <v>57</v>
      </c>
      <c r="M673" s="22"/>
      <c r="N673" s="22">
        <v>78</v>
      </c>
      <c r="O673" s="22"/>
      <c r="P673" s="22"/>
      <c r="Q673" t="str">
        <f t="shared" si="12"/>
        <v>var ItalienC0080995N=L.marker([49.7000019,4.9304687],{icon:icon_college,bounceOnAdd: true, bounceOnAddOptions: {duration: 500, height: 100},bounceOnAddCallback: function() {console.log('done')}}).bindPopup('&lt;p align=center&gt; &lt;font size=2&gt; &lt;b&gt;Italien&lt;/font&gt;  &lt;br&gt;&lt;br&gt;CLG MABILLON (privé)&lt;/b&gt; &lt;br&gt;&lt;i&gt;SEDAN&lt;/i&gt; &lt;br&gt; &lt;table border align = center bgcolor = #D8D9CA width=100&gt; &lt;tr align=center &gt; &lt;th&gt; LV1 &lt;th&gt;&lt;tr align=center &gt; &lt;th&gt;LV2 &lt;th&gt;78&lt;tr align=center &gt; &lt;th&gt;LV3 &lt;th&gt;&lt;tr align=center &gt; &lt;th&gt; Lvapp &lt;th&gt;');ItalienC0080995N.addTo (ItalienC);</v>
      </c>
    </row>
    <row r="674" spans="1:17" ht="15.75" x14ac:dyDescent="0.2">
      <c r="A674" s="7" t="s">
        <v>149</v>
      </c>
      <c r="B674" s="10" t="s">
        <v>590</v>
      </c>
      <c r="C674" s="7" t="s">
        <v>674</v>
      </c>
      <c r="D674" s="7" t="s">
        <v>212</v>
      </c>
      <c r="E674" s="7" t="s">
        <v>23</v>
      </c>
      <c r="F674" s="7" t="s">
        <v>213</v>
      </c>
      <c r="G674" s="7" t="s">
        <v>804</v>
      </c>
      <c r="H674" s="7" t="s">
        <v>1175</v>
      </c>
      <c r="I674" s="7" t="s">
        <v>1176</v>
      </c>
      <c r="J674" s="7" t="s">
        <v>1375</v>
      </c>
      <c r="K674" s="7" t="s">
        <v>1371</v>
      </c>
      <c r="L674" s="7" t="s">
        <v>185</v>
      </c>
      <c r="M674" s="22"/>
      <c r="N674" s="22">
        <v>66</v>
      </c>
      <c r="O674" s="22"/>
      <c r="P674" s="22"/>
      <c r="Q674" t="str">
        <f t="shared" si="12"/>
        <v>var ItalienC0100056G=L.marker([48.2913126,4.0772619],{icon:icon_college,bounceOnAdd: true, bounceOnAddOptions: {duration: 500, height: 100},bounceOnAddCallback: function() {console.log('done')}}).bindPopup('&lt;p align=center&gt; &lt;font size=2&gt; &lt;b&gt;Italien&lt;/font&gt;  &lt;br&gt;&lt;br&gt;CLG MARGUERITE BOURGEOYS (privé)&lt;/b&gt; &lt;br&gt;&lt;i&gt;TROYES&lt;/i&gt; &lt;br&gt; &lt;table border align = center bgcolor = #D8D9CA width=100&gt; &lt;tr align=center &gt; &lt;th&gt; LV1 &lt;th&gt;&lt;tr align=center &gt; &lt;th&gt;LV2 &lt;th&gt;66&lt;tr align=center &gt; &lt;th&gt;LV3 &lt;th&gt;&lt;tr align=center &gt; &lt;th&gt; Lvapp &lt;th&gt;');ItalienC0100056G.addTo (ItalienC);</v>
      </c>
    </row>
    <row r="675" spans="1:17" ht="15.75" x14ac:dyDescent="0.2">
      <c r="A675" s="7" t="s">
        <v>149</v>
      </c>
      <c r="B675" s="10" t="s">
        <v>590</v>
      </c>
      <c r="C675" s="7" t="s">
        <v>674</v>
      </c>
      <c r="D675" s="7" t="s">
        <v>214</v>
      </c>
      <c r="E675" s="7" t="s">
        <v>23</v>
      </c>
      <c r="F675" s="7" t="s">
        <v>215</v>
      </c>
      <c r="G675" s="7" t="s">
        <v>1382</v>
      </c>
      <c r="H675" s="7" t="s">
        <v>1177</v>
      </c>
      <c r="I675" s="7" t="s">
        <v>1178</v>
      </c>
      <c r="J675" s="7" t="s">
        <v>1375</v>
      </c>
      <c r="K675" s="7" t="s">
        <v>1371</v>
      </c>
      <c r="L675" s="7" t="s">
        <v>185</v>
      </c>
      <c r="M675" s="22"/>
      <c r="N675" s="22">
        <v>13</v>
      </c>
      <c r="O675" s="22"/>
      <c r="P675" s="22"/>
      <c r="Q675" t="str">
        <f t="shared" si="12"/>
        <v>var ItalienC0100057H=L.marker([48.2981521,4.083469],{icon:icon_college,bounceOnAdd: true, bounceOnAddOptions: {duration: 500, height: 100},bounceOnAddCallback: function() {console.log('done')}}).bindPopup('&lt;p align=center&gt; &lt;font size=2&gt; &lt;b&gt;Italien&lt;/font&gt;  &lt;br&gt;&lt;br&gt;CLG ST PIERRE EN L\'ISLE (privé)&lt;/b&gt; &lt;br&gt;&lt;i&gt;TROYES&lt;/i&gt; &lt;br&gt; &lt;table border align = center bgcolor = #D8D9CA width=100&gt; &lt;tr align=center &gt; &lt;th&gt; LV1 &lt;th&gt;&lt;tr align=center &gt; &lt;th&gt;LV2 &lt;th&gt;13&lt;tr align=center &gt; &lt;th&gt;LV3 &lt;th&gt;&lt;tr align=center &gt; &lt;th&gt; Lvapp &lt;th&gt;');ItalienC0100057H.addTo (ItalienC);</v>
      </c>
    </row>
    <row r="676" spans="1:17" ht="15.75" x14ac:dyDescent="0.2">
      <c r="A676" s="7" t="s">
        <v>149</v>
      </c>
      <c r="B676" s="10" t="s">
        <v>590</v>
      </c>
      <c r="C676" s="7" t="s">
        <v>674</v>
      </c>
      <c r="D676" s="7" t="s">
        <v>255</v>
      </c>
      <c r="E676" s="7" t="s">
        <v>23</v>
      </c>
      <c r="F676" s="7" t="s">
        <v>201</v>
      </c>
      <c r="G676" s="7" t="s">
        <v>807</v>
      </c>
      <c r="H676" s="7" t="s">
        <v>1181</v>
      </c>
      <c r="I676" s="7" t="s">
        <v>1182</v>
      </c>
      <c r="J676" s="7" t="s">
        <v>1375</v>
      </c>
      <c r="K676" s="7" t="s">
        <v>1371</v>
      </c>
      <c r="L676" s="7" t="s">
        <v>185</v>
      </c>
      <c r="M676" s="22"/>
      <c r="N676" s="22">
        <v>22</v>
      </c>
      <c r="O676" s="22"/>
      <c r="P676" s="22"/>
      <c r="Q676" t="str">
        <f t="shared" si="12"/>
        <v>var ItalienC0100961R=L.marker([48.295504,4.0742785],{icon:icon_college,bounceOnAdd: true, bounceOnAddOptions: {duration: 500, height: 100},bounceOnAddCallback: function() {console.log('done')}}).bindPopup('&lt;p align=center&gt; &lt;font size=2&gt; &lt;b&gt;Italien&lt;/font&gt;  &lt;br&gt;&lt;br&gt;CLG ST FRANCOIS DE SALES (privé)&lt;/b&gt; &lt;br&gt;&lt;i&gt;TROYES&lt;/i&gt; &lt;br&gt; &lt;table border align = center bgcolor = #D8D9CA width=100&gt; &lt;tr align=center &gt; &lt;th&gt; LV1 &lt;th&gt;&lt;tr align=center &gt; &lt;th&gt;LV2 &lt;th&gt;22&lt;tr align=center &gt; &lt;th&gt;LV3 &lt;th&gt;&lt;tr align=center &gt; &lt;th&gt; Lvapp &lt;th&gt;');ItalienC0100961R.addTo (ItalienC);</v>
      </c>
    </row>
    <row r="677" spans="1:17" ht="15.75" x14ac:dyDescent="0.2">
      <c r="A677" s="7" t="s">
        <v>356</v>
      </c>
      <c r="B677" s="10" t="s">
        <v>592</v>
      </c>
      <c r="C677" s="7" t="s">
        <v>674</v>
      </c>
      <c r="D677" s="7" t="s">
        <v>529</v>
      </c>
      <c r="E677" s="7" t="s">
        <v>23</v>
      </c>
      <c r="F677" s="7" t="s">
        <v>530</v>
      </c>
      <c r="G677" s="7" t="s">
        <v>817</v>
      </c>
      <c r="H677" s="7" t="s">
        <v>1205</v>
      </c>
      <c r="I677" s="7" t="s">
        <v>1206</v>
      </c>
      <c r="J677" s="7" t="s">
        <v>1375</v>
      </c>
      <c r="K677" s="7" t="s">
        <v>1371</v>
      </c>
      <c r="L677" s="7" t="s">
        <v>365</v>
      </c>
      <c r="M677" s="22"/>
      <c r="N677" s="22">
        <v>35</v>
      </c>
      <c r="O677" s="22"/>
      <c r="P677" s="22"/>
      <c r="Q677" t="str">
        <f t="shared" si="12"/>
        <v>var ItalienC0511711H=L.marker([48.9549297,4.3563094],{icon:icon_college,bounceOnAdd: true, bounceOnAddOptions: {duration: 500, height: 100},bounceOnAddCallback: function() {console.log('done')}}).bindPopup('&lt;p align=center&gt; &lt;font size=2&gt; &lt;b&gt;Italien&lt;/font&gt;  &lt;br&gt;&lt;br&gt;CLG ST ETIENNE (privé)&lt;/b&gt; &lt;br&gt;&lt;i&gt;CHALONS-EN-CHAMPAGNE&lt;/i&gt; &lt;br&gt; &lt;table border align = center bgcolor = #D8D9CA width=100&gt; &lt;tr align=center &gt; &lt;th&gt; LV1 &lt;th&gt;&lt;tr align=center &gt; &lt;th&gt;LV2 &lt;th&gt;35&lt;tr align=center &gt; &lt;th&gt;LV3 &lt;th&gt;&lt;tr align=center &gt; &lt;th&gt; Lvapp &lt;th&gt;');ItalienC0511711H.addTo (ItalienC);</v>
      </c>
    </row>
    <row r="678" spans="1:17" ht="15.75" x14ac:dyDescent="0.2">
      <c r="A678" s="7" t="s">
        <v>609</v>
      </c>
      <c r="B678" s="10" t="s">
        <v>578</v>
      </c>
      <c r="C678" s="7" t="s">
        <v>674</v>
      </c>
      <c r="D678" s="7" t="s">
        <v>350</v>
      </c>
      <c r="E678" s="7" t="s">
        <v>23</v>
      </c>
      <c r="F678" s="7" t="s">
        <v>323</v>
      </c>
      <c r="G678" s="7" t="s">
        <v>819</v>
      </c>
      <c r="H678" s="7" t="s">
        <v>1211</v>
      </c>
      <c r="I678" s="7" t="s">
        <v>1212</v>
      </c>
      <c r="J678" s="7" t="s">
        <v>1375</v>
      </c>
      <c r="K678" s="7" t="s">
        <v>1371</v>
      </c>
      <c r="L678" s="7" t="s">
        <v>273</v>
      </c>
      <c r="M678" s="22"/>
      <c r="N678" s="22">
        <v>57</v>
      </c>
      <c r="O678" s="22"/>
      <c r="P678" s="22"/>
      <c r="Q678" t="str">
        <f t="shared" si="12"/>
        <v>var ItalienC0520966T=L.marker([48.0780486,5.146869],{icon:icon_college,bounceOnAdd: true, bounceOnAddOptions: {duration: 500, height: 100},bounceOnAddCallback: function() {console.log('done')}}).bindPopup('&lt;p align=center&gt; &lt;font size=2&gt; &lt;b&gt;Italien&lt;/font&gt;  &lt;br&gt;&lt;br&gt;CLG OUDINOT (privé)&lt;/b&gt; &lt;br&gt;&lt;i&gt;CHAUMONT&lt;/i&gt; &lt;br&gt; &lt;table border align = center bgcolor = #D8D9CA width=100&gt; &lt;tr align=center &gt; &lt;th&gt; LV1 &lt;th&gt;&lt;tr align=center &gt; &lt;th&gt;LV2 &lt;th&gt;57&lt;tr align=center &gt; &lt;th&gt;LV3 &lt;th&gt;&lt;tr align=center &gt; &lt;th&gt; Lvapp &lt;th&gt;');ItalienC0520966T.addTo (ItalienC);</v>
      </c>
    </row>
    <row r="679" spans="1:17" ht="21" x14ac:dyDescent="0.2">
      <c r="A679" s="7" t="s">
        <v>149</v>
      </c>
      <c r="B679" s="10" t="s">
        <v>590</v>
      </c>
      <c r="C679" s="7" t="s">
        <v>673</v>
      </c>
      <c r="D679" s="7" t="s">
        <v>261</v>
      </c>
      <c r="E679" s="7" t="s">
        <v>13</v>
      </c>
      <c r="F679" s="7" t="s">
        <v>262</v>
      </c>
      <c r="G679" s="7" t="s">
        <v>826</v>
      </c>
      <c r="H679" s="7" t="s">
        <v>1223</v>
      </c>
      <c r="I679" s="7" t="s">
        <v>1224</v>
      </c>
      <c r="J679" s="7" t="s">
        <v>1377</v>
      </c>
      <c r="K679" s="7" t="s">
        <v>1372</v>
      </c>
      <c r="L679" s="7" t="s">
        <v>185</v>
      </c>
      <c r="M679" s="22"/>
      <c r="N679" s="22"/>
      <c r="O679" s="22">
        <v>144</v>
      </c>
      <c r="P679" s="22"/>
      <c r="Q679" t="str">
        <f t="shared" si="12"/>
        <v>var ItalienL0101028N=L.marker([48.2919217,4.0788493],{icon:icon_lycee,bounceOnAdd: true, bounceOnAddOptions: {duration: 500, height: 100},bounceOnAddCallback: function() {console.log('done')}}).bindPopup('&lt;p align=center&gt; &lt;font size=2&gt; &lt;b&gt;Italien&lt;/font&gt;  &lt;br&gt;&lt;br&gt;LG CAMILLE CLAUDEL (public)&lt;/b&gt; &lt;br&gt;&lt;i&gt;TROYES&lt;/i&gt; &lt;br&gt; &lt;table border align = center bgcolor = #D8D9CA width=100&gt; &lt;tr align=center &gt; &lt;th&gt; LV1 &lt;th&gt;&lt;tr align=center &gt; &lt;th&gt;LV2 &lt;th&gt;&lt;tr align=center &gt; &lt;th&gt;LV3 &lt;th&gt;144&lt;tr align=center &gt; &lt;th&gt; Lvapp &lt;th&gt;');ItalienL0101028N.addTo (ItalienL);</v>
      </c>
    </row>
    <row r="680" spans="1:17" ht="21" x14ac:dyDescent="0.2">
      <c r="A680" s="7" t="s">
        <v>356</v>
      </c>
      <c r="B680" s="10" t="s">
        <v>592</v>
      </c>
      <c r="C680" s="7" t="s">
        <v>673</v>
      </c>
      <c r="D680" s="7" t="s">
        <v>363</v>
      </c>
      <c r="E680" s="7" t="s">
        <v>13</v>
      </c>
      <c r="F680" s="7" t="s">
        <v>364</v>
      </c>
      <c r="G680" s="7" t="s">
        <v>827</v>
      </c>
      <c r="H680" s="7" t="s">
        <v>1225</v>
      </c>
      <c r="I680" s="7" t="s">
        <v>1226</v>
      </c>
      <c r="J680" s="7" t="s">
        <v>1377</v>
      </c>
      <c r="K680" s="7" t="s">
        <v>1372</v>
      </c>
      <c r="L680" s="7" t="s">
        <v>365</v>
      </c>
      <c r="M680" s="22"/>
      <c r="N680" s="22">
        <v>58</v>
      </c>
      <c r="O680" s="22">
        <v>109</v>
      </c>
      <c r="P680" s="22"/>
      <c r="Q680" t="str">
        <f t="shared" si="12"/>
        <v>var ItalienL0510006E=L.marker([48.959898,4.3628692],{icon:icon_lycee,bounceOnAdd: true, bounceOnAddOptions: {duration: 500, height: 100},bounceOnAddCallback: function() {console.log('done')}}).bindPopup('&lt;p align=center&gt; &lt;font size=2&gt; &lt;b&gt;Italien&lt;/font&gt;  &lt;br&gt;&lt;br&gt;LG PIERRE BAYEN (public)&lt;/b&gt; &lt;br&gt;&lt;i&gt;CHALONS-EN-CHAMPAGNE&lt;/i&gt; &lt;br&gt; &lt;table border align = center bgcolor = #D8D9CA width=100&gt; &lt;tr align=center &gt; &lt;th&gt; LV1 &lt;th&gt;&lt;tr align=center &gt; &lt;th&gt;LV2 &lt;th&gt;58&lt;tr align=center &gt; &lt;th&gt;LV3 &lt;th&gt;109&lt;tr align=center &gt; &lt;th&gt; Lvapp &lt;th&gt;');ItalienL0510006E.addTo (ItalienL);</v>
      </c>
    </row>
    <row r="681" spans="1:17" ht="15.75" x14ac:dyDescent="0.2">
      <c r="A681" s="7" t="s">
        <v>356</v>
      </c>
      <c r="B681" s="10" t="s">
        <v>394</v>
      </c>
      <c r="C681" s="7" t="s">
        <v>673</v>
      </c>
      <c r="D681" s="7" t="s">
        <v>392</v>
      </c>
      <c r="E681" s="7" t="s">
        <v>13</v>
      </c>
      <c r="F681" s="7" t="s">
        <v>393</v>
      </c>
      <c r="G681" s="7" t="s">
        <v>828</v>
      </c>
      <c r="H681" s="7" t="s">
        <v>1227</v>
      </c>
      <c r="I681" s="7" t="s">
        <v>1228</v>
      </c>
      <c r="J681" s="7" t="s">
        <v>1377</v>
      </c>
      <c r="K681" s="7" t="s">
        <v>1372</v>
      </c>
      <c r="L681" s="7" t="s">
        <v>394</v>
      </c>
      <c r="M681" s="22"/>
      <c r="N681" s="22">
        <v>94</v>
      </c>
      <c r="O681" s="22">
        <v>50</v>
      </c>
      <c r="P681" s="22"/>
      <c r="Q681" t="str">
        <f t="shared" si="12"/>
        <v>var ItalienL0510031G=L.marker([49.2507343,4.046329],{icon:icon_lycee,bounceOnAdd: true, bounceOnAddOptions: {duration: 500, height: 100},bounceOnAddCallback: function() {console.log('done')}}).bindPopup('&lt;p align=center&gt; &lt;font size=2&gt; &lt;b&gt;Italien&lt;/font&gt;  &lt;br&gt;&lt;br&gt;LG GEORGES CLEMENCEAU (public)&lt;/b&gt; &lt;br&gt;&lt;i&gt;REIMS&lt;/i&gt; &lt;br&gt; &lt;table border align = center bgcolor = #D8D9CA width=100&gt; &lt;tr align=center &gt; &lt;th&gt; LV1 &lt;th&gt;&lt;tr align=center &gt; &lt;th&gt;LV2 &lt;th&gt;94&lt;tr align=center &gt; &lt;th&gt;LV3 &lt;th&gt;50&lt;tr align=center &gt; &lt;th&gt; Lvapp &lt;th&gt;');ItalienL0510031G.addTo (ItalienL);</v>
      </c>
    </row>
    <row r="682" spans="1:17" ht="15.75" x14ac:dyDescent="0.2">
      <c r="A682" s="7" t="s">
        <v>11</v>
      </c>
      <c r="B682" s="10" t="s">
        <v>576</v>
      </c>
      <c r="C682" s="7" t="s">
        <v>674</v>
      </c>
      <c r="D682" s="7" t="s">
        <v>75</v>
      </c>
      <c r="E682" s="7" t="s">
        <v>13</v>
      </c>
      <c r="F682" s="7" t="s">
        <v>77</v>
      </c>
      <c r="G682" s="7" t="s">
        <v>829</v>
      </c>
      <c r="H682" s="7" t="s">
        <v>1169</v>
      </c>
      <c r="I682" s="7" t="s">
        <v>1170</v>
      </c>
      <c r="J682" s="7" t="s">
        <v>1377</v>
      </c>
      <c r="K682" s="7" t="s">
        <v>1372</v>
      </c>
      <c r="L682" s="7" t="s">
        <v>57</v>
      </c>
      <c r="M682" s="22"/>
      <c r="N682" s="22">
        <v>34</v>
      </c>
      <c r="O682" s="22">
        <v>28</v>
      </c>
      <c r="P682" s="22"/>
      <c r="Q682" t="str">
        <f t="shared" si="12"/>
        <v>var ItalienL0080081V=L.marker([49.7000019,4.9304687],{icon:icon_lycee,bounceOnAdd: true, bounceOnAddOptions: {duration: 500, height: 100},bounceOnAddCallback: function() {console.log('done')}}).bindPopup('&lt;p align=center&gt; &lt;font size=2&gt; &lt;b&gt;Italien&lt;/font&gt;  &lt;br&gt;&lt;br&gt;LG MABILLON (privé)&lt;/b&gt; &lt;br&gt;&lt;i&gt;SEDAN&lt;/i&gt; &lt;br&gt; &lt;table border align = center bgcolor = #D8D9CA width=100&gt; &lt;tr align=center &gt; &lt;th&gt; LV1 &lt;th&gt;&lt;tr align=center &gt; &lt;th&gt;LV2 &lt;th&gt;34&lt;tr align=center &gt; &lt;th&gt;LV3 &lt;th&gt;28&lt;tr align=center &gt; &lt;th&gt; Lvapp &lt;th&gt;');ItalienL0080081V.addTo (ItalienL);</v>
      </c>
    </row>
    <row r="683" spans="1:17" ht="15.75" x14ac:dyDescent="0.2">
      <c r="A683" s="7" t="s">
        <v>149</v>
      </c>
      <c r="B683" s="10" t="s">
        <v>590</v>
      </c>
      <c r="C683" s="7" t="s">
        <v>674</v>
      </c>
      <c r="D683" s="7" t="s">
        <v>200</v>
      </c>
      <c r="E683" s="7" t="s">
        <v>13</v>
      </c>
      <c r="F683" s="7" t="s">
        <v>201</v>
      </c>
      <c r="G683" s="7" t="s">
        <v>830</v>
      </c>
      <c r="H683" s="7" t="s">
        <v>1181</v>
      </c>
      <c r="I683" s="7" t="s">
        <v>1182</v>
      </c>
      <c r="J683" s="7" t="s">
        <v>1377</v>
      </c>
      <c r="K683" s="7" t="s">
        <v>1372</v>
      </c>
      <c r="L683" s="7" t="s">
        <v>185</v>
      </c>
      <c r="M683" s="22"/>
      <c r="N683" s="22">
        <v>17</v>
      </c>
      <c r="O683" s="22">
        <v>24</v>
      </c>
      <c r="P683" s="22"/>
      <c r="Q683" t="str">
        <f t="shared" si="12"/>
        <v>var ItalienL0100046W=L.marker([48.295504,4.0742785],{icon:icon_lycee,bounceOnAdd: true, bounceOnAddOptions: {duration: 500, height: 100},bounceOnAddCallback: function() {console.log('done')}}).bindPopup('&lt;p align=center&gt; &lt;font size=2&gt; &lt;b&gt;Italien&lt;/font&gt;  &lt;br&gt;&lt;br&gt;LG ST FRANCOIS DE SALES (privé)&lt;/b&gt; &lt;br&gt;&lt;i&gt;TROYES&lt;/i&gt; &lt;br&gt; &lt;table border align = center bgcolor = #D8D9CA width=100&gt; &lt;tr align=center &gt; &lt;th&gt; LV1 &lt;th&gt;&lt;tr align=center &gt; &lt;th&gt;LV2 &lt;th&gt;17&lt;tr align=center &gt; &lt;th&gt;LV3 &lt;th&gt;24&lt;tr align=center &gt; &lt;th&gt; Lvapp &lt;th&gt;');ItalienL0100046W.addTo (ItalienL);</v>
      </c>
    </row>
    <row r="684" spans="1:17" ht="15.75" x14ac:dyDescent="0.2">
      <c r="A684" s="7" t="s">
        <v>149</v>
      </c>
      <c r="B684" s="10" t="s">
        <v>590</v>
      </c>
      <c r="C684" s="7" t="s">
        <v>674</v>
      </c>
      <c r="D684" s="7" t="s">
        <v>202</v>
      </c>
      <c r="E684" s="7" t="s">
        <v>13</v>
      </c>
      <c r="F684" s="7" t="s">
        <v>203</v>
      </c>
      <c r="G684" s="7" t="s">
        <v>831</v>
      </c>
      <c r="H684" s="7" t="s">
        <v>1229</v>
      </c>
      <c r="I684" s="7" t="s">
        <v>1230</v>
      </c>
      <c r="J684" s="7" t="s">
        <v>1377</v>
      </c>
      <c r="K684" s="7" t="s">
        <v>1372</v>
      </c>
      <c r="L684" s="7" t="s">
        <v>185</v>
      </c>
      <c r="M684" s="22"/>
      <c r="N684" s="22">
        <v>19</v>
      </c>
      <c r="O684" s="22">
        <v>33</v>
      </c>
      <c r="P684" s="22"/>
      <c r="Q684" t="str">
        <f t="shared" si="12"/>
        <v>var ItalienL0100047X=L.marker([48.2967947,4.0705653],{icon:icon_lycee,bounceOnAdd: true, bounceOnAddOptions: {duration: 500, height: 100},bounceOnAddCallback: function() {console.log('done')}}).bindPopup('&lt;p align=center&gt; &lt;font size=2&gt; &lt;b&gt;Italien&lt;/font&gt;  &lt;br&gt;&lt;br&gt;LG ST BERNARD (privé)&lt;/b&gt; &lt;br&gt;&lt;i&gt;TROYES&lt;/i&gt; &lt;br&gt; &lt;table border align = center bgcolor = #D8D9CA width=100&gt; &lt;tr align=center &gt; &lt;th&gt; LV1 &lt;th&gt;&lt;tr align=center &gt; &lt;th&gt;LV2 &lt;th&gt;19&lt;tr align=center &gt; &lt;th&gt;LV3 &lt;th&gt;33&lt;tr align=center &gt; &lt;th&gt; Lvapp &lt;th&gt;');ItalienL0100047X.addTo (ItalienL);</v>
      </c>
    </row>
    <row r="685" spans="1:17" ht="15.75" x14ac:dyDescent="0.2">
      <c r="A685" s="7" t="s">
        <v>11</v>
      </c>
      <c r="B685" s="10" t="s">
        <v>576</v>
      </c>
      <c r="C685" s="7" t="s">
        <v>673</v>
      </c>
      <c r="D685" s="7" t="s">
        <v>16</v>
      </c>
      <c r="E685" s="7" t="s">
        <v>17</v>
      </c>
      <c r="F685" s="7" t="s">
        <v>18</v>
      </c>
      <c r="G685" s="7" t="s">
        <v>836</v>
      </c>
      <c r="H685" s="7" t="s">
        <v>1237</v>
      </c>
      <c r="I685" s="7" t="s">
        <v>1238</v>
      </c>
      <c r="J685" s="7" t="s">
        <v>1377</v>
      </c>
      <c r="K685" s="7" t="s">
        <v>1372</v>
      </c>
      <c r="L685" s="7" t="s">
        <v>15</v>
      </c>
      <c r="M685" s="22"/>
      <c r="N685" s="22">
        <v>19</v>
      </c>
      <c r="O685" s="22">
        <v>20</v>
      </c>
      <c r="P685" s="22"/>
      <c r="Q685" t="str">
        <f t="shared" si="12"/>
        <v>var ItalienL0080007P=L.marker([49.7710212,4.7172013],{icon:icon_lycee,bounceOnAdd: true, bounceOnAddOptions: {duration: 500, height: 100},bounceOnAddCallback: function() {console.log('done')}}).bindPopup('&lt;p align=center&gt; &lt;font size=2&gt; &lt;b&gt;Italien&lt;/font&gt;  &lt;br&gt;&lt;br&gt;LGT SEVIGNE (public)&lt;/b&gt; &lt;br&gt;&lt;i&gt;CHARLEVILLE-MEZIERES&lt;/i&gt; &lt;br&gt; &lt;table border align = center bgcolor = #D8D9CA width=100&gt; &lt;tr align=center &gt; &lt;th&gt; LV1 &lt;th&gt;&lt;tr align=center &gt; &lt;th&gt;LV2 &lt;th&gt;19&lt;tr align=center &gt; &lt;th&gt;LV3 &lt;th&gt;20&lt;tr align=center &gt; &lt;th&gt; Lvapp &lt;th&gt;');ItalienL0080007P.addTo (ItalienL);</v>
      </c>
    </row>
    <row r="686" spans="1:17" ht="15.75" x14ac:dyDescent="0.2">
      <c r="A686" s="7" t="s">
        <v>11</v>
      </c>
      <c r="B686" s="10" t="s">
        <v>576</v>
      </c>
      <c r="C686" s="7" t="s">
        <v>673</v>
      </c>
      <c r="D686" s="7" t="s">
        <v>37</v>
      </c>
      <c r="E686" s="7" t="s">
        <v>17</v>
      </c>
      <c r="F686" s="7" t="s">
        <v>38</v>
      </c>
      <c r="G686" s="7" t="s">
        <v>837</v>
      </c>
      <c r="H686" s="7" t="s">
        <v>1239</v>
      </c>
      <c r="I686" s="7" t="s">
        <v>1240</v>
      </c>
      <c r="J686" s="7" t="s">
        <v>1377</v>
      </c>
      <c r="K686" s="7" t="s">
        <v>1372</v>
      </c>
      <c r="L686" s="7" t="s">
        <v>15</v>
      </c>
      <c r="M686" s="22"/>
      <c r="N686" s="22">
        <v>76</v>
      </c>
      <c r="O686" s="22">
        <v>79</v>
      </c>
      <c r="P686" s="22"/>
      <c r="Q686" t="str">
        <f t="shared" si="12"/>
        <v>var ItalienL0080027L=L.marker([49.761407,4.7126167],{icon:icon_lycee,bounceOnAdd: true, bounceOnAddOptions: {duration: 500, height: 100},bounceOnAddCallback: function() {console.log('done')}}).bindPopup('&lt;p align=center&gt; &lt;font size=2&gt; &lt;b&gt;Italien&lt;/font&gt;  &lt;br&gt;&lt;br&gt;LGT MONGE (public)&lt;/b&gt; &lt;br&gt;&lt;i&gt;CHARLEVILLE-MEZIERES&lt;/i&gt; &lt;br&gt; &lt;table border align = center bgcolor = #D8D9CA width=100&gt; &lt;tr align=center &gt; &lt;th&gt; LV1 &lt;th&gt;&lt;tr align=center &gt; &lt;th&gt;LV2 &lt;th&gt;76&lt;tr align=center &gt; &lt;th&gt;LV3 &lt;th&gt;79&lt;tr align=center &gt; &lt;th&gt; Lvapp &lt;th&gt;');ItalienL0080027L.addTo (ItalienL);</v>
      </c>
    </row>
    <row r="687" spans="1:17" ht="15.75" x14ac:dyDescent="0.2">
      <c r="A687" s="7" t="s">
        <v>11</v>
      </c>
      <c r="B687" s="10" t="s">
        <v>576</v>
      </c>
      <c r="C687" s="7" t="s">
        <v>673</v>
      </c>
      <c r="D687" s="7" t="s">
        <v>55</v>
      </c>
      <c r="E687" s="7" t="s">
        <v>17</v>
      </c>
      <c r="F687" s="7" t="s">
        <v>56</v>
      </c>
      <c r="G687" s="7" t="s">
        <v>838</v>
      </c>
      <c r="H687" s="7" t="s">
        <v>1241</v>
      </c>
      <c r="I687" s="7" t="s">
        <v>1242</v>
      </c>
      <c r="J687" s="7" t="s">
        <v>1377</v>
      </c>
      <c r="K687" s="7" t="s">
        <v>1372</v>
      </c>
      <c r="L687" s="7" t="s">
        <v>57</v>
      </c>
      <c r="M687" s="22"/>
      <c r="N687" s="22">
        <v>88</v>
      </c>
      <c r="O687" s="22">
        <v>95</v>
      </c>
      <c r="P687" s="22"/>
      <c r="Q687" t="str">
        <f t="shared" si="12"/>
        <v>var ItalienL0080045F=L.marker([49.6923329,4.9465206],{icon:icon_lycee,bounceOnAdd: true, bounceOnAddOptions: {duration: 500, height: 100},bounceOnAddCallback: function() {console.log('done')}}).bindPopup('&lt;p align=center&gt; &lt;font size=2&gt; &lt;b&gt;Italien&lt;/font&gt;  &lt;br&gt;&lt;br&gt;LGT PIERRE BAYLE (public)&lt;/b&gt; &lt;br&gt;&lt;i&gt;SEDAN&lt;/i&gt; &lt;br&gt; &lt;table border align = center bgcolor = #D8D9CA width=100&gt; &lt;tr align=center &gt; &lt;th&gt; LV1 &lt;th&gt;&lt;tr align=center &gt; &lt;th&gt;LV2 &lt;th&gt;88&lt;tr align=center &gt; &lt;th&gt;LV3 &lt;th&gt;95&lt;tr align=center &gt; &lt;th&gt; Lvapp &lt;th&gt;');ItalienL0080045F.addTo (ItalienL);</v>
      </c>
    </row>
    <row r="688" spans="1:17" ht="21" x14ac:dyDescent="0.2">
      <c r="A688" s="7" t="s">
        <v>149</v>
      </c>
      <c r="B688" s="10" t="s">
        <v>590</v>
      </c>
      <c r="C688" s="7" t="s">
        <v>673</v>
      </c>
      <c r="D688" s="7" t="s">
        <v>183</v>
      </c>
      <c r="E688" s="7" t="s">
        <v>17</v>
      </c>
      <c r="F688" s="7" t="s">
        <v>184</v>
      </c>
      <c r="G688" s="7" t="s">
        <v>840</v>
      </c>
      <c r="H688" s="7" t="s">
        <v>1245</v>
      </c>
      <c r="I688" s="7" t="s">
        <v>1246</v>
      </c>
      <c r="J688" s="7" t="s">
        <v>1377</v>
      </c>
      <c r="K688" s="7" t="s">
        <v>1372</v>
      </c>
      <c r="L688" s="7" t="s">
        <v>185</v>
      </c>
      <c r="M688" s="22"/>
      <c r="N688" s="22">
        <v>140</v>
      </c>
      <c r="O688" s="22"/>
      <c r="P688" s="22"/>
      <c r="Q688" t="str">
        <f t="shared" si="12"/>
        <v>var ItalienL0100022V=L.marker([48.2700513,4.0802402],{icon:icon_lycee,bounceOnAdd: true, bounceOnAddOptions: {duration: 500, height: 100},bounceOnAddCallback: function() {console.log('done')}}).bindPopup('&lt;p align=center&gt; &lt;font size=2&gt; &lt;b&gt;Italien&lt;/font&gt;  &lt;br&gt;&lt;br&gt;LGT CHRESTIEN DE TROYES (public)&lt;/b&gt; &lt;br&gt;&lt;i&gt;TROYES&lt;/i&gt; &lt;br&gt; &lt;table border align = center bgcolor = #D8D9CA width=100&gt; &lt;tr align=center &gt; &lt;th&gt; LV1 &lt;th&gt;&lt;tr align=center &gt; &lt;th&gt;LV2 &lt;th&gt;140&lt;tr align=center &gt; &lt;th&gt;LV3 &lt;th&gt;&lt;tr align=center &gt; &lt;th&gt; Lvapp &lt;th&gt;');ItalienL0100022V.addTo (ItalienL);</v>
      </c>
    </row>
    <row r="689" spans="1:17" ht="15.75" x14ac:dyDescent="0.2">
      <c r="A689" s="7" t="s">
        <v>356</v>
      </c>
      <c r="B689" s="10" t="s">
        <v>394</v>
      </c>
      <c r="C689" s="7" t="s">
        <v>673</v>
      </c>
      <c r="D689" s="7" t="s">
        <v>537</v>
      </c>
      <c r="E689" s="7" t="s">
        <v>17</v>
      </c>
      <c r="F689" s="7" t="s">
        <v>407</v>
      </c>
      <c r="G689" s="7" t="s">
        <v>844</v>
      </c>
      <c r="H689" s="7" t="s">
        <v>1253</v>
      </c>
      <c r="I689" s="7" t="s">
        <v>1254</v>
      </c>
      <c r="J689" s="7" t="s">
        <v>1377</v>
      </c>
      <c r="K689" s="7" t="s">
        <v>1372</v>
      </c>
      <c r="L689" s="7" t="s">
        <v>394</v>
      </c>
      <c r="M689" s="22"/>
      <c r="N689" s="22"/>
      <c r="O689" s="22">
        <v>36</v>
      </c>
      <c r="P689" s="22"/>
      <c r="Q689" t="str">
        <f t="shared" si="12"/>
        <v>var ItalienL0511901P=L.marker([49.2828275,4.024205],{icon:icon_lycee,bounceOnAdd: true, bounceOnAddOptions: {duration: 500, height: 100},bounceOnAddCallback: function() {console.log('done')}}).bindPopup('&lt;p align=center&gt; &lt;font size=2&gt; &lt;b&gt;Italien&lt;/font&gt;  &lt;br&gt;&lt;br&gt;LGT COLBERT (public)&lt;/b&gt; &lt;br&gt;&lt;i&gt;REIMS&lt;/i&gt; &lt;br&gt; &lt;table border align = center bgcolor = #D8D9CA width=100&gt; &lt;tr align=center &gt; &lt;th&gt; LV1 &lt;th&gt;&lt;tr align=center &gt; &lt;th&gt;LV2 &lt;th&gt;&lt;tr align=center &gt; &lt;th&gt;LV3 &lt;th&gt;36&lt;tr align=center &gt; &lt;th&gt; Lvapp &lt;th&gt;');ItalienL0511901P.addTo (ItalienL);</v>
      </c>
    </row>
    <row r="690" spans="1:17" ht="15.75" x14ac:dyDescent="0.2">
      <c r="A690" s="7" t="s">
        <v>356</v>
      </c>
      <c r="B690" s="10" t="s">
        <v>394</v>
      </c>
      <c r="C690" s="7" t="s">
        <v>673</v>
      </c>
      <c r="D690" s="7" t="s">
        <v>538</v>
      </c>
      <c r="E690" s="7" t="s">
        <v>17</v>
      </c>
      <c r="F690" s="7" t="s">
        <v>539</v>
      </c>
      <c r="G690" s="7" t="s">
        <v>845</v>
      </c>
      <c r="H690" s="7" t="s">
        <v>1255</v>
      </c>
      <c r="I690" s="7" t="s">
        <v>1256</v>
      </c>
      <c r="J690" s="7" t="s">
        <v>1377</v>
      </c>
      <c r="K690" s="7" t="s">
        <v>1372</v>
      </c>
      <c r="L690" s="7" t="s">
        <v>394</v>
      </c>
      <c r="M690" s="22"/>
      <c r="N690" s="22"/>
      <c r="O690" s="22">
        <v>65</v>
      </c>
      <c r="P690" s="22"/>
      <c r="Q690" t="str">
        <f t="shared" si="12"/>
        <v>var ItalienL0511926S=L.marker([49.2425565,4.0268689],{icon:icon_lycee,bounceOnAdd: true, bounceOnAddOptions: {duration: 500, height: 100},bounceOnAddCallback: function() {console.log('done')}}).bindPopup('&lt;p align=center&gt; &lt;font size=2&gt; &lt;b&gt;Italien&lt;/font&gt;  &lt;br&gt;&lt;br&gt;LGT MARC CHAGALL (public)&lt;/b&gt; &lt;br&gt;&lt;i&gt;REIMS&lt;/i&gt; &lt;br&gt; &lt;table border align = center bgcolor = #D8D9CA width=100&gt; &lt;tr align=center &gt; &lt;th&gt; LV1 &lt;th&gt;&lt;tr align=center &gt; &lt;th&gt;LV2 &lt;th&gt;&lt;tr align=center &gt; &lt;th&gt;LV3 &lt;th&gt;65&lt;tr align=center &gt; &lt;th&gt; Lvapp &lt;th&gt;');ItalienL0511926S.addTo (ItalienL);</v>
      </c>
    </row>
    <row r="691" spans="1:17" ht="15.75" x14ac:dyDescent="0.2">
      <c r="A691" s="7" t="s">
        <v>609</v>
      </c>
      <c r="B691" s="10" t="s">
        <v>302</v>
      </c>
      <c r="C691" s="7" t="s">
        <v>673</v>
      </c>
      <c r="D691" s="7" t="s">
        <v>300</v>
      </c>
      <c r="E691" s="7" t="s">
        <v>17</v>
      </c>
      <c r="F691" s="7" t="s">
        <v>301</v>
      </c>
      <c r="G691" s="7" t="s">
        <v>847</v>
      </c>
      <c r="H691" s="7" t="s">
        <v>1259</v>
      </c>
      <c r="I691" s="7" t="s">
        <v>1260</v>
      </c>
      <c r="J691" s="7" t="s">
        <v>1377</v>
      </c>
      <c r="K691" s="7" t="s">
        <v>1372</v>
      </c>
      <c r="L691" s="7" t="s">
        <v>302</v>
      </c>
      <c r="M691" s="22"/>
      <c r="N691" s="22">
        <v>45</v>
      </c>
      <c r="O691" s="22">
        <v>73</v>
      </c>
      <c r="P691" s="22"/>
      <c r="Q691" t="str">
        <f t="shared" si="12"/>
        <v>var ItalienL0520027X=L.marker([48.6434668,4.9638164],{icon:icon_lycee,bounceOnAdd: true, bounceOnAddOptions: {duration: 500, height: 100},bounceOnAddCallback: function() {console.log('done')}}).bindPopup('&lt;p align=center&gt; &lt;font size=2&gt; &lt;b&gt;Italien&lt;/font&gt;  &lt;br&gt;&lt;br&gt;LGT ST EXUPERY (public)&lt;/b&gt; &lt;br&gt;&lt;i&gt;SAINT-DIZIER&lt;/i&gt; &lt;br&gt; &lt;table border align = center bgcolor = #D8D9CA width=100&gt; &lt;tr align=center &gt; &lt;th&gt; LV1 &lt;th&gt;&lt;tr align=center &gt; &lt;th&gt;LV2 &lt;th&gt;45&lt;tr align=center &gt; &lt;th&gt;LV3 &lt;th&gt;73&lt;tr align=center &gt; &lt;th&gt; Lvapp &lt;th&gt;');ItalienL0520027X.addTo (ItalienL);</v>
      </c>
    </row>
    <row r="692" spans="1:17" ht="15.75" x14ac:dyDescent="0.2">
      <c r="A692" s="7" t="s">
        <v>609</v>
      </c>
      <c r="B692" s="10" t="s">
        <v>302</v>
      </c>
      <c r="C692" s="7" t="s">
        <v>673</v>
      </c>
      <c r="D692" s="7" t="s">
        <v>303</v>
      </c>
      <c r="E692" s="7" t="s">
        <v>17</v>
      </c>
      <c r="F692" s="7" t="s">
        <v>304</v>
      </c>
      <c r="G692" s="7" t="s">
        <v>848</v>
      </c>
      <c r="H692" s="7" t="s">
        <v>1261</v>
      </c>
      <c r="I692" s="7" t="s">
        <v>1262</v>
      </c>
      <c r="J692" s="7" t="s">
        <v>1377</v>
      </c>
      <c r="K692" s="7" t="s">
        <v>1372</v>
      </c>
      <c r="L692" s="7" t="s">
        <v>302</v>
      </c>
      <c r="M692" s="22"/>
      <c r="N692" s="22">
        <v>16</v>
      </c>
      <c r="O692" s="22"/>
      <c r="P692" s="22"/>
      <c r="Q692" t="str">
        <f t="shared" si="12"/>
        <v>var ItalienL0520028Y=L.marker([48.6443421,4.9756334],{icon:icon_lycee,bounceOnAdd: true, bounceOnAddOptions: {duration: 500, height: 100},bounceOnAddCallback: function() {console.log('done')}}).bindPopup('&lt;p align=center&gt; &lt;font size=2&gt; &lt;b&gt;Italien&lt;/font&gt;  &lt;br&gt;&lt;br&gt;LGT BLAISE PASCAL (public)&lt;/b&gt; &lt;br&gt;&lt;i&gt;SAINT-DIZIER&lt;/i&gt; &lt;br&gt; &lt;table border align = center bgcolor = #D8D9CA width=100&gt; &lt;tr align=center &gt; &lt;th&gt; LV1 &lt;th&gt;&lt;tr align=center &gt; &lt;th&gt;LV2 &lt;th&gt;16&lt;tr align=center &gt; &lt;th&gt;LV3 &lt;th&gt;&lt;tr align=center &gt; &lt;th&gt; Lvapp &lt;th&gt;');ItalienL0520028Y.addTo (ItalienL);</v>
      </c>
    </row>
    <row r="693" spans="1:17" ht="15.75" x14ac:dyDescent="0.2">
      <c r="A693" s="7" t="s">
        <v>609</v>
      </c>
      <c r="B693" s="10" t="s">
        <v>578</v>
      </c>
      <c r="C693" s="7" t="s">
        <v>673</v>
      </c>
      <c r="D693" s="7" t="s">
        <v>348</v>
      </c>
      <c r="E693" s="7" t="s">
        <v>17</v>
      </c>
      <c r="F693" s="7" t="s">
        <v>341</v>
      </c>
      <c r="G693" s="7" t="s">
        <v>849</v>
      </c>
      <c r="H693" s="7" t="s">
        <v>1263</v>
      </c>
      <c r="I693" s="7" t="s">
        <v>1264</v>
      </c>
      <c r="J693" s="7" t="s">
        <v>1377</v>
      </c>
      <c r="K693" s="7" t="s">
        <v>1372</v>
      </c>
      <c r="L693" s="7" t="s">
        <v>273</v>
      </c>
      <c r="M693" s="22"/>
      <c r="N693" s="22">
        <v>59</v>
      </c>
      <c r="O693" s="22">
        <v>84</v>
      </c>
      <c r="P693" s="22"/>
      <c r="Q693" t="str">
        <f t="shared" si="12"/>
        <v>var ItalienL0520844K=L.marker([48.1065656,5.1477137],{icon:icon_lycee,bounceOnAdd: true, bounceOnAddOptions: {duration: 500, height: 100},bounceOnAddCallback: function() {console.log('done')}}).bindPopup('&lt;p align=center&gt; &lt;font size=2&gt; &lt;b&gt;Italien&lt;/font&gt;  &lt;br&gt;&lt;br&gt;LGT EDME BOUCHARDON (public)&lt;/b&gt; &lt;br&gt;&lt;i&gt;CHAUMONT&lt;/i&gt; &lt;br&gt; &lt;table border align = center bgcolor = #D8D9CA width=100&gt; &lt;tr align=center &gt; &lt;th&gt; LV1 &lt;th&gt;&lt;tr align=center &gt; &lt;th&gt;LV2 &lt;th&gt;59&lt;tr align=center &gt; &lt;th&gt;LV3 &lt;th&gt;84&lt;tr align=center &gt; &lt;th&gt; Lvapp &lt;th&gt;');ItalienL0520844K.addTo (ItalienL);</v>
      </c>
    </row>
    <row r="694" spans="1:17" ht="15.75" x14ac:dyDescent="0.2">
      <c r="A694" s="7" t="s">
        <v>356</v>
      </c>
      <c r="B694" s="10" t="s">
        <v>394</v>
      </c>
      <c r="C694" s="7" t="s">
        <v>673</v>
      </c>
      <c r="D694" s="7" t="s">
        <v>398</v>
      </c>
      <c r="E694" s="7" t="s">
        <v>17</v>
      </c>
      <c r="F694" s="7" t="s">
        <v>399</v>
      </c>
      <c r="G694" s="7" t="s">
        <v>850</v>
      </c>
      <c r="H694" s="7" t="s">
        <v>1265</v>
      </c>
      <c r="I694" s="7" t="s">
        <v>1266</v>
      </c>
      <c r="J694" s="7" t="s">
        <v>1377</v>
      </c>
      <c r="K694" s="7" t="s">
        <v>1372</v>
      </c>
      <c r="L694" s="7" t="s">
        <v>394</v>
      </c>
      <c r="M694" s="22"/>
      <c r="N694" s="22">
        <v>92</v>
      </c>
      <c r="O694" s="22"/>
      <c r="P694" s="22"/>
      <c r="Q694" t="str">
        <f t="shared" si="12"/>
        <v>var ItalienL0510035L=L.marker([49.2511515,4.0277058],{icon:icon_lycee,bounceOnAdd: true, bounceOnAddOptions: {duration: 500, height: 100},bounceOnAddCallback: function() {console.log('done')}}).bindPopup('&lt;p align=center&gt; &lt;font size=2&gt; &lt;b&gt;Italien&lt;/font&gt;  &lt;br&gt;&lt;br&gt;LGT HUGUES LIBERGIER (public)&lt;/b&gt; &lt;br&gt;&lt;i&gt;REIMS&lt;/i&gt; &lt;br&gt; &lt;table border align = center bgcolor = #D8D9CA width=100&gt; &lt;tr align=center &gt; &lt;th&gt; LV1 &lt;th&gt;&lt;tr align=center &gt; &lt;th&gt;LV2 &lt;th&gt;92&lt;tr align=center &gt; &lt;th&gt;LV3 &lt;th&gt;&lt;tr align=center &gt; &lt;th&gt; Lvapp &lt;th&gt;');ItalienL0510035L.addTo (ItalienL);</v>
      </c>
    </row>
    <row r="695" spans="1:17" ht="15.75" x14ac:dyDescent="0.2">
      <c r="A695" s="7" t="s">
        <v>609</v>
      </c>
      <c r="B695" s="10" t="s">
        <v>578</v>
      </c>
      <c r="C695" s="7" t="s">
        <v>674</v>
      </c>
      <c r="D695" s="7" t="s">
        <v>322</v>
      </c>
      <c r="E695" s="7" t="s">
        <v>17</v>
      </c>
      <c r="F695" s="7" t="s">
        <v>323</v>
      </c>
      <c r="G695" s="7" t="s">
        <v>852</v>
      </c>
      <c r="H695" s="7" t="s">
        <v>1269</v>
      </c>
      <c r="I695" s="7" t="s">
        <v>1270</v>
      </c>
      <c r="J695" s="7" t="s">
        <v>1377</v>
      </c>
      <c r="K695" s="7" t="s">
        <v>1372</v>
      </c>
      <c r="L695" s="7" t="s">
        <v>273</v>
      </c>
      <c r="M695" s="22"/>
      <c r="N695" s="22">
        <v>16</v>
      </c>
      <c r="O695" s="22"/>
      <c r="P695" s="22"/>
      <c r="Q695" t="str">
        <f t="shared" si="12"/>
        <v>var ItalienL0520685M=L.marker([48.0782686,5.146354],{icon:icon_lycee,bounceOnAdd: true, bounceOnAddOptions: {duration: 500, height: 100},bounceOnAddCallback: function() {console.log('done')}}).bindPopup('&lt;p align=center&gt; &lt;font size=2&gt; &lt;b&gt;Italien&lt;/font&gt;  &lt;br&gt;&lt;br&gt;LGT OUDINOT (privé)&lt;/b&gt; &lt;br&gt;&lt;i&gt;CHAUMONT&lt;/i&gt; &lt;br&gt; &lt;table border align = center bgcolor = #D8D9CA width=100&gt; &lt;tr align=center &gt; &lt;th&gt; LV1 &lt;th&gt;&lt;tr align=center &gt; &lt;th&gt;LV2 &lt;th&gt;16&lt;tr align=center &gt; &lt;th&gt;LV3 &lt;th&gt;&lt;tr align=center &gt; &lt;th&gt; Lvapp &lt;th&gt;');ItalienL0520685M.addTo (ItalienL);</v>
      </c>
    </row>
    <row r="696" spans="1:17" ht="15.75" x14ac:dyDescent="0.2">
      <c r="A696" s="7" t="s">
        <v>609</v>
      </c>
      <c r="B696" s="10" t="s">
        <v>578</v>
      </c>
      <c r="C696" s="7" t="s">
        <v>673</v>
      </c>
      <c r="D696" s="7" t="s">
        <v>340</v>
      </c>
      <c r="E696" s="7" t="s">
        <v>70</v>
      </c>
      <c r="F696" s="7" t="s">
        <v>341</v>
      </c>
      <c r="G696" s="7" t="s">
        <v>857</v>
      </c>
      <c r="H696" s="7" t="s">
        <v>1273</v>
      </c>
      <c r="I696" s="7" t="s">
        <v>1274</v>
      </c>
      <c r="J696" s="7" t="s">
        <v>1377</v>
      </c>
      <c r="K696" s="7" t="s">
        <v>1372</v>
      </c>
      <c r="L696" s="7" t="s">
        <v>273</v>
      </c>
      <c r="M696" s="22"/>
      <c r="N696" s="22">
        <v>26</v>
      </c>
      <c r="O696" s="22"/>
      <c r="P696" s="22"/>
      <c r="Q696" t="str">
        <f t="shared" si="12"/>
        <v>var ItalienL0520795G=L.marker([48.1060086,5.1474075],{icon:icon_lycee,bounceOnAdd: true, bounceOnAddOptions: {duration: 500, height: 100},bounceOnAddCallback: function() {console.log('done')}}).bindPopup('&lt;p align=center&gt; &lt;font size=2&gt; &lt;b&gt;Italien&lt;/font&gt;  &lt;br&gt;&lt;br&gt;LP EDME BOUCHARDON (public)&lt;/b&gt; &lt;br&gt;&lt;i&gt;CHAUMONT&lt;/i&gt; &lt;br&gt; &lt;table border align = center bgcolor = #D8D9CA width=100&gt; &lt;tr align=center &gt; &lt;th&gt; LV1 &lt;th&gt;&lt;tr align=center &gt; &lt;th&gt;LV2 &lt;th&gt;26&lt;tr align=center &gt; &lt;th&gt;LV3 &lt;th&gt;&lt;tr align=center &gt; &lt;th&gt; Lvapp &lt;th&gt;');ItalienL0520795G.addTo (ItalienL);</v>
      </c>
    </row>
    <row r="697" spans="1:17" ht="15.75" x14ac:dyDescent="0.2">
      <c r="A697" s="7" t="s">
        <v>609</v>
      </c>
      <c r="B697" s="10" t="s">
        <v>302</v>
      </c>
      <c r="C697" s="7" t="s">
        <v>673</v>
      </c>
      <c r="D697" s="7" t="s">
        <v>349</v>
      </c>
      <c r="E697" s="7" t="s">
        <v>70</v>
      </c>
      <c r="F697" s="7" t="s">
        <v>301</v>
      </c>
      <c r="G697" s="7" t="s">
        <v>858</v>
      </c>
      <c r="H697" s="7" t="s">
        <v>1259</v>
      </c>
      <c r="I697" s="7" t="s">
        <v>1260</v>
      </c>
      <c r="J697" s="7" t="s">
        <v>1377</v>
      </c>
      <c r="K697" s="7" t="s">
        <v>1372</v>
      </c>
      <c r="L697" s="7" t="s">
        <v>302</v>
      </c>
      <c r="M697" s="22"/>
      <c r="N697" s="22">
        <v>16</v>
      </c>
      <c r="O697" s="22"/>
      <c r="P697" s="22"/>
      <c r="Q697" t="str">
        <f t="shared" si="12"/>
        <v>var ItalienL0520923W=L.marker([48.6434668,4.9638164],{icon:icon_lycee,bounceOnAdd: true, bounceOnAddOptions: {duration: 500, height: 100},bounceOnAddCallback: function() {console.log('done')}}).bindPopup('&lt;p align=center&gt; &lt;font size=2&gt; &lt;b&gt;Italien&lt;/font&gt;  &lt;br&gt;&lt;br&gt;LP ST EXUPERY (public)&lt;/b&gt; &lt;br&gt;&lt;i&gt;SAINT-DIZIER&lt;/i&gt; &lt;br&gt; &lt;table border align = center bgcolor = #D8D9CA width=100&gt; &lt;tr align=center &gt; &lt;th&gt; LV1 &lt;th&gt;&lt;tr align=center &gt; &lt;th&gt;LV2 &lt;th&gt;16&lt;tr align=center &gt; &lt;th&gt;LV3 &lt;th&gt;&lt;tr align=center &gt; &lt;th&gt; Lvapp &lt;th&gt;');ItalienL0520923W.addTo (ItalienL);</v>
      </c>
    </row>
    <row r="698" spans="1:17" ht="15.75" x14ac:dyDescent="0.2">
      <c r="A698" s="7" t="s">
        <v>11</v>
      </c>
      <c r="B698" s="10" t="s">
        <v>576</v>
      </c>
      <c r="C698" s="7" t="s">
        <v>673</v>
      </c>
      <c r="D698" s="7" t="s">
        <v>62</v>
      </c>
      <c r="E698" s="7" t="s">
        <v>70</v>
      </c>
      <c r="F698" s="7" t="s">
        <v>63</v>
      </c>
      <c r="G698" s="7" t="s">
        <v>862</v>
      </c>
      <c r="H698" s="7" t="s">
        <v>1279</v>
      </c>
      <c r="I698" s="7" t="s">
        <v>1280</v>
      </c>
      <c r="J698" s="7" t="s">
        <v>1377</v>
      </c>
      <c r="K698" s="7" t="s">
        <v>1372</v>
      </c>
      <c r="L698" s="7" t="s">
        <v>57</v>
      </c>
      <c r="M698" s="22"/>
      <c r="N698" s="22">
        <v>12</v>
      </c>
      <c r="O698" s="22"/>
      <c r="P698" s="22"/>
      <c r="Q698" t="str">
        <f t="shared" si="12"/>
        <v>var ItalienL0080048J=L.marker([49.7030608,4.9469312],{icon:icon_lycee,bounceOnAdd: true, bounceOnAddOptions: {duration: 500, height: 100},bounceOnAddCallback: function() {console.log('done')}}).bindPopup('&lt;p align=center&gt; &lt;font size=2&gt; &lt;b&gt;Italien&lt;/font&gt;  &lt;br&gt;&lt;br&gt;LP LE CHATEAU (public)&lt;/b&gt; &lt;br&gt;&lt;i&gt;SEDAN&lt;/i&gt; &lt;br&gt; &lt;table border align = center bgcolor = #D8D9CA width=100&gt; &lt;tr align=center &gt; &lt;th&gt; LV1 &lt;th&gt;&lt;tr align=center &gt; &lt;th&gt;LV2 &lt;th&gt;12&lt;tr align=center &gt; &lt;th&gt;LV3 &lt;th&gt;&lt;tr align=center &gt; &lt;th&gt; Lvapp &lt;th&gt;');ItalienL0080048J.addTo (ItalienL);</v>
      </c>
    </row>
    <row r="699" spans="1:17" ht="15.75" x14ac:dyDescent="0.2">
      <c r="A699" s="7" t="s">
        <v>356</v>
      </c>
      <c r="B699" s="10" t="s">
        <v>394</v>
      </c>
      <c r="C699" s="7" t="s">
        <v>673</v>
      </c>
      <c r="D699" s="7" t="s">
        <v>507</v>
      </c>
      <c r="E699" s="7" t="s">
        <v>70</v>
      </c>
      <c r="F699" s="7" t="s">
        <v>494</v>
      </c>
      <c r="G699" s="7" t="s">
        <v>868</v>
      </c>
      <c r="H699" s="7" t="s">
        <v>1285</v>
      </c>
      <c r="I699" s="7" t="s">
        <v>1286</v>
      </c>
      <c r="J699" s="7" t="s">
        <v>1377</v>
      </c>
      <c r="K699" s="7" t="s">
        <v>1372</v>
      </c>
      <c r="L699" s="7" t="s">
        <v>394</v>
      </c>
      <c r="M699" s="22"/>
      <c r="N699" s="22">
        <v>47</v>
      </c>
      <c r="O699" s="22"/>
      <c r="P699" s="22"/>
      <c r="Q699" t="str">
        <f t="shared" si="12"/>
        <v>var ItalienL0511430C=L.marker([49.2317832,4.0034519],{icon:icon_lycee,bounceOnAdd: true, bounceOnAddOptions: {duration: 500, height: 100},bounceOnAddCallback: function() {console.log('done')}}).bindPopup('&lt;p align=center&gt; &lt;font size=2&gt; &lt;b&gt;Italien&lt;/font&gt;  &lt;br&gt;&lt;br&gt;LP JOLIOT-CURIE (public)&lt;/b&gt; &lt;br&gt;&lt;i&gt;REIMS&lt;/i&gt; &lt;br&gt; &lt;table border align = center bgcolor = #D8D9CA width=100&gt; &lt;tr align=center &gt; &lt;th&gt; LV1 &lt;th&gt;&lt;tr align=center &gt; &lt;th&gt;LV2 &lt;th&gt;47&lt;tr align=center &gt; &lt;th&gt;LV3 &lt;th&gt;&lt;tr align=center &gt; &lt;th&gt; Lvapp &lt;th&gt;');ItalienL0511430C.addTo (ItalienL);</v>
      </c>
    </row>
    <row r="700" spans="1:17" ht="15.75" x14ac:dyDescent="0.2">
      <c r="A700" s="7" t="s">
        <v>11</v>
      </c>
      <c r="B700" s="10" t="s">
        <v>587</v>
      </c>
      <c r="C700" s="7" t="s">
        <v>673</v>
      </c>
      <c r="D700" s="7" t="s">
        <v>49</v>
      </c>
      <c r="E700" s="7" t="s">
        <v>284</v>
      </c>
      <c r="F700" s="7" t="s">
        <v>50</v>
      </c>
      <c r="G700" s="7" t="s">
        <v>876</v>
      </c>
      <c r="H700" s="7" t="s">
        <v>1295</v>
      </c>
      <c r="I700" s="7" t="s">
        <v>1296</v>
      </c>
      <c r="J700" s="7" t="s">
        <v>1377</v>
      </c>
      <c r="K700" s="7" t="s">
        <v>1372</v>
      </c>
      <c r="L700" s="7" t="s">
        <v>51</v>
      </c>
      <c r="M700" s="22"/>
      <c r="N700" s="22">
        <v>39</v>
      </c>
      <c r="O700" s="22">
        <v>19</v>
      </c>
      <c r="P700" s="22"/>
      <c r="Q700" t="str">
        <f t="shared" si="12"/>
        <v>var ItalienL0080040A=L.marker([49.9286852,4.6545239],{icon:icon_lycee,bounceOnAdd: true, bounceOnAddOptions: {duration: 500, height: 100},bounceOnAddCallback: function() {console.log('done')}}).bindPopup('&lt;p align=center&gt; &lt;font size=2&gt; &lt;b&gt;Italien&lt;/font&gt;  &lt;br&gt;&lt;br&gt;LPO JEAN MOULIN (public)&lt;/b&gt; &lt;br&gt;&lt;i&gt;REVIN&lt;/i&gt; &lt;br&gt; &lt;table border align = center bgcolor = #D8D9CA width=100&gt; &lt;tr align=center &gt; &lt;th&gt; LV1 &lt;th&gt;&lt;tr align=center &gt; &lt;th&gt;LV2 &lt;th&gt;39&lt;tr align=center &gt; &lt;th&gt;LV3 &lt;th&gt;19&lt;tr align=center &gt; &lt;th&gt; Lvapp &lt;th&gt;');ItalienL0080040A.addTo (ItalienL);</v>
      </c>
    </row>
    <row r="701" spans="1:17" ht="15.75" x14ac:dyDescent="0.2">
      <c r="A701" s="7" t="s">
        <v>149</v>
      </c>
      <c r="B701" s="10" t="s">
        <v>590</v>
      </c>
      <c r="C701" s="7" t="s">
        <v>673</v>
      </c>
      <c r="D701" s="7" t="s">
        <v>188</v>
      </c>
      <c r="E701" s="7" t="s">
        <v>284</v>
      </c>
      <c r="F701" s="7" t="s">
        <v>189</v>
      </c>
      <c r="G701" s="7" t="s">
        <v>879</v>
      </c>
      <c r="H701" s="7" t="s">
        <v>1299</v>
      </c>
      <c r="I701" s="7" t="s">
        <v>1300</v>
      </c>
      <c r="J701" s="7" t="s">
        <v>1377</v>
      </c>
      <c r="K701" s="7" t="s">
        <v>1372</v>
      </c>
      <c r="L701" s="7" t="s">
        <v>185</v>
      </c>
      <c r="M701" s="22"/>
      <c r="N701" s="22">
        <v>27</v>
      </c>
      <c r="O701" s="22"/>
      <c r="P701" s="22"/>
      <c r="Q701" t="str">
        <f t="shared" si="12"/>
        <v>var ItalienL0100025Y=L.marker([48.2735204,4.0751837],{icon:icon_lycee,bounceOnAdd: true, bounceOnAddOptions: {duration: 500, height: 100},bounceOnAddCallback: function() {console.log('done')}}).bindPopup('&lt;p align=center&gt; &lt;font size=2&gt; &lt;b&gt;Italien&lt;/font&gt;  &lt;br&gt;&lt;br&gt;LPO LES LOMBARDS (public)&lt;/b&gt; &lt;br&gt;&lt;i&gt;TROYES&lt;/i&gt; &lt;br&gt; &lt;table border align = center bgcolor = #D8D9CA width=100&gt; &lt;tr align=center &gt; &lt;th&gt; LV1 &lt;th&gt;&lt;tr align=center &gt; &lt;th&gt;LV2 &lt;th&gt;27&lt;tr align=center &gt; &lt;th&gt;LV3 &lt;th&gt;&lt;tr align=center &gt; &lt;th&gt; Lvapp &lt;th&gt;');ItalienL0100025Y.addTo (ItalienL);</v>
      </c>
    </row>
    <row r="702" spans="1:17" ht="15.75" x14ac:dyDescent="0.2">
      <c r="A702" s="7" t="s">
        <v>356</v>
      </c>
      <c r="B702" s="10" t="s">
        <v>592</v>
      </c>
      <c r="C702" s="7" t="s">
        <v>673</v>
      </c>
      <c r="D702" s="7" t="s">
        <v>366</v>
      </c>
      <c r="E702" s="7" t="s">
        <v>284</v>
      </c>
      <c r="F702" s="7" t="s">
        <v>367</v>
      </c>
      <c r="G702" s="7" t="s">
        <v>880</v>
      </c>
      <c r="H702" s="7" t="s">
        <v>1301</v>
      </c>
      <c r="I702" s="7" t="s">
        <v>1302</v>
      </c>
      <c r="J702" s="7" t="s">
        <v>1377</v>
      </c>
      <c r="K702" s="7" t="s">
        <v>1372</v>
      </c>
      <c r="L702" s="7" t="s">
        <v>365</v>
      </c>
      <c r="M702" s="22"/>
      <c r="N702" s="22">
        <v>44</v>
      </c>
      <c r="O702" s="22"/>
      <c r="P702" s="22"/>
      <c r="Q702" t="str">
        <f t="shared" si="12"/>
        <v>var ItalienL0510007F=L.marker([48.9763787,4.3612957],{icon:icon_lycee,bounceOnAdd: true, bounceOnAddOptions: {duration: 500, height: 100},bounceOnAddCallback: function() {console.log('done')}}).bindPopup('&lt;p align=center&gt; &lt;font size=2&gt; &lt;b&gt;Italien&lt;/font&gt;  &lt;br&gt;&lt;br&gt;LPO ETIENNE OEHMICHEN (public)&lt;/b&gt; &lt;br&gt;&lt;i&gt;CHALONS-EN-CHAMPAGNE&lt;/i&gt; &lt;br&gt; &lt;table border align = center bgcolor = #D8D9CA width=100&gt; &lt;tr align=center &gt; &lt;th&gt; LV1 &lt;th&gt;&lt;tr align=center &gt; &lt;th&gt;LV2 &lt;th&gt;44&lt;tr align=center &gt; &lt;th&gt;LV3 &lt;th&gt;&lt;tr align=center &gt; &lt;th&gt; Lvapp &lt;th&gt;');ItalienL0510007F.addTo (ItalienL);</v>
      </c>
    </row>
    <row r="703" spans="1:17" ht="15.75" x14ac:dyDescent="0.2">
      <c r="A703" s="7" t="s">
        <v>11</v>
      </c>
      <c r="B703" s="10" t="s">
        <v>576</v>
      </c>
      <c r="C703" s="7" t="s">
        <v>673</v>
      </c>
      <c r="D703" s="7" t="s">
        <v>19</v>
      </c>
      <c r="E703" s="7" t="s">
        <v>284</v>
      </c>
      <c r="F703" s="7" t="s">
        <v>20</v>
      </c>
      <c r="G703" s="7" t="s">
        <v>884</v>
      </c>
      <c r="H703" s="7" t="s">
        <v>1309</v>
      </c>
      <c r="I703" s="7" t="s">
        <v>1310</v>
      </c>
      <c r="J703" s="7" t="s">
        <v>1377</v>
      </c>
      <c r="K703" s="7" t="s">
        <v>1372</v>
      </c>
      <c r="L703" s="7" t="s">
        <v>15</v>
      </c>
      <c r="M703" s="22"/>
      <c r="N703" s="22">
        <v>24</v>
      </c>
      <c r="O703" s="22"/>
      <c r="P703" s="22"/>
      <c r="Q703" t="str">
        <f t="shared" si="12"/>
        <v>var ItalienL0080008R=L.marker([49.7721921,4.7076717],{icon:icon_lycee,bounceOnAdd: true, bounceOnAddOptions: {duration: 500, height: 100},bounceOnAddCallback: function() {console.log('done')}}).bindPopup('&lt;p align=center&gt; &lt;font size=2&gt; &lt;b&gt;Italien&lt;/font&gt;  &lt;br&gt;&lt;br&gt;LPO FRANCOIS BAZIN (public)&lt;/b&gt; &lt;br&gt;&lt;i&gt;CHARLEVILLE-MEZIERES&lt;/i&gt; &lt;br&gt; &lt;table border align = center bgcolor = #D8D9CA width=100&gt; &lt;tr align=center &gt; &lt;th&gt; LV1 &lt;th&gt;&lt;tr align=center &gt; &lt;th&gt;LV2 &lt;th&gt;24&lt;tr align=center &gt; &lt;th&gt;LV3 &lt;th&gt;&lt;tr align=center &gt; &lt;th&gt; Lvapp &lt;th&gt;');ItalienL0080008R.addTo (ItalienL);</v>
      </c>
    </row>
    <row r="704" spans="1:17" ht="21" x14ac:dyDescent="0.2">
      <c r="A704" s="7" t="s">
        <v>356</v>
      </c>
      <c r="B704" s="10" t="s">
        <v>372</v>
      </c>
      <c r="C704" s="7" t="s">
        <v>673</v>
      </c>
      <c r="D704" s="7" t="s">
        <v>433</v>
      </c>
      <c r="E704" s="7" t="s">
        <v>284</v>
      </c>
      <c r="F704" s="7" t="s">
        <v>580</v>
      </c>
      <c r="G704" s="7" t="s">
        <v>886</v>
      </c>
      <c r="H704" s="7" t="s">
        <v>1313</v>
      </c>
      <c r="I704" s="7" t="s">
        <v>1314</v>
      </c>
      <c r="J704" s="7" t="s">
        <v>1377</v>
      </c>
      <c r="K704" s="7" t="s">
        <v>1372</v>
      </c>
      <c r="L704" s="7" t="s">
        <v>372</v>
      </c>
      <c r="M704" s="22"/>
      <c r="N704" s="22">
        <v>123</v>
      </c>
      <c r="O704" s="22">
        <v>58</v>
      </c>
      <c r="P704" s="22"/>
      <c r="Q704" t="str">
        <f t="shared" si="12"/>
        <v>var ItalienL0510068X=L.marker([49.0394291,3.9651992],{icon:icon_lycee,bounceOnAdd: true, bounceOnAddOptions: {duration: 500, height: 100},bounceOnAddCallback: function() {console.log('done')}}).bindPopup('&lt;p align=center&gt; &lt;font size=2&gt; &lt;b&gt;Italien&lt;/font&gt;  &lt;br&gt;&lt;br&gt;LPO EUROPEEN STEPHANE HESSEL (public)&lt;/b&gt; &lt;br&gt;&lt;i&gt;EPERNAY&lt;/i&gt; &lt;br&gt; &lt;table border align = center bgcolor = #D8D9CA width=100&gt; &lt;tr align=center &gt; &lt;th&gt; LV1 &lt;th&gt;&lt;tr align=center &gt; &lt;th&gt;LV2 &lt;th&gt;123&lt;tr align=center &gt; &lt;th&gt;LV3 &lt;th&gt;58&lt;tr align=center &gt; &lt;th&gt; Lvapp &lt;th&gt;');ItalienL0510068X.addTo (ItalienL);</v>
      </c>
    </row>
    <row r="705" spans="1:17" ht="15.75" x14ac:dyDescent="0.2">
      <c r="A705" s="7" t="s">
        <v>356</v>
      </c>
      <c r="B705" s="10" t="s">
        <v>592</v>
      </c>
      <c r="C705" s="7" t="s">
        <v>673</v>
      </c>
      <c r="D705" s="7" t="s">
        <v>540</v>
      </c>
      <c r="E705" s="7" t="s">
        <v>284</v>
      </c>
      <c r="F705" s="7" t="s">
        <v>541</v>
      </c>
      <c r="G705" s="7" t="s">
        <v>889</v>
      </c>
      <c r="H705" s="7" t="s">
        <v>1319</v>
      </c>
      <c r="I705" s="7" t="s">
        <v>1320</v>
      </c>
      <c r="J705" s="7" t="s">
        <v>1377</v>
      </c>
      <c r="K705" s="7" t="s">
        <v>1372</v>
      </c>
      <c r="L705" s="7" t="s">
        <v>365</v>
      </c>
      <c r="M705" s="22"/>
      <c r="N705" s="22">
        <v>97</v>
      </c>
      <c r="O705" s="22"/>
      <c r="P705" s="22"/>
      <c r="Q705" t="str">
        <f t="shared" si="12"/>
        <v>var ItalienL0511951U=L.marker([48.9549912,4.3414881],{icon:icon_lycee,bounceOnAdd: true, bounceOnAddOptions: {duration: 500, height: 100},bounceOnAddCallback: function() {console.log('done')}}).bindPopup('&lt;p align=center&gt; &lt;font size=2&gt; &lt;b&gt;Italien&lt;/font&gt;  &lt;br&gt;&lt;br&gt;LPO JEAN TALON (public)&lt;/b&gt; &lt;br&gt;&lt;i&gt;CHALONS-EN-CHAMPAGNE&lt;/i&gt; &lt;br&gt; &lt;table border align = center bgcolor = #D8D9CA width=100&gt; &lt;tr align=center &gt; &lt;th&gt; LV1 &lt;th&gt;&lt;tr align=center &gt; &lt;th&gt;LV2 &lt;th&gt;97&lt;tr align=center &gt; &lt;th&gt;LV3 &lt;th&gt;&lt;tr align=center &gt; &lt;th&gt; Lvapp &lt;th&gt;');ItalienL0511951U.addTo (ItalienL);</v>
      </c>
    </row>
    <row r="706" spans="1:17" ht="15.75" x14ac:dyDescent="0.2">
      <c r="A706" s="7" t="s">
        <v>609</v>
      </c>
      <c r="B706" s="10" t="s">
        <v>578</v>
      </c>
      <c r="C706" s="7" t="s">
        <v>673</v>
      </c>
      <c r="D706" s="7" t="s">
        <v>354</v>
      </c>
      <c r="E706" s="7" t="s">
        <v>284</v>
      </c>
      <c r="F706" s="7" t="s">
        <v>355</v>
      </c>
      <c r="G706" s="7" t="s">
        <v>890</v>
      </c>
      <c r="H706" s="7" t="s">
        <v>1321</v>
      </c>
      <c r="I706" s="7" t="s">
        <v>1322</v>
      </c>
      <c r="J706" s="7" t="s">
        <v>1377</v>
      </c>
      <c r="K706" s="7" t="s">
        <v>1372</v>
      </c>
      <c r="L706" s="7" t="s">
        <v>273</v>
      </c>
      <c r="M706" s="22"/>
      <c r="N706" s="22">
        <v>42</v>
      </c>
      <c r="O706" s="22"/>
      <c r="P706" s="22"/>
      <c r="Q706" t="str">
        <f t="shared" si="12"/>
        <v>var ItalienL0521032P=L.marker([48.073046,5.1469776],{icon:icon_lycee,bounceOnAdd: true, bounceOnAddOptions: {duration: 500, height: 100},bounceOnAddCallback: function() {console.log('done')}}).bindPopup('&lt;p align=center&gt; &lt;font size=2&gt; &lt;b&gt;Italien&lt;/font&gt;  &lt;br&gt;&lt;br&gt;LPO CHARLES DE GAULLE (public)&lt;/b&gt; &lt;br&gt;&lt;i&gt;CHAUMONT&lt;/i&gt; &lt;br&gt; &lt;table border align = center bgcolor = #D8D9CA width=100&gt; &lt;tr align=center &gt; &lt;th&gt; LV1 &lt;th&gt;&lt;tr align=center &gt; &lt;th&gt;LV2 &lt;th&gt;42&lt;tr align=center &gt; &lt;th&gt;LV3 &lt;th&gt;&lt;tr align=center &gt; &lt;th&gt; Lvapp &lt;th&gt;');ItalienL0521032P.addTo (ItalienL);</v>
      </c>
    </row>
    <row r="707" spans="1:17" ht="15.75" x14ac:dyDescent="0.2">
      <c r="A707" s="7" t="s">
        <v>11</v>
      </c>
      <c r="B707" s="10" t="s">
        <v>576</v>
      </c>
      <c r="C707" s="7" t="s">
        <v>674</v>
      </c>
      <c r="D707" s="7" t="s">
        <v>78</v>
      </c>
      <c r="E707" s="7" t="s">
        <v>284</v>
      </c>
      <c r="F707" s="7" t="s">
        <v>80</v>
      </c>
      <c r="G707" s="7" t="s">
        <v>891</v>
      </c>
      <c r="H707" s="7" t="s">
        <v>1323</v>
      </c>
      <c r="I707" s="7" t="s">
        <v>1324</v>
      </c>
      <c r="J707" s="7" t="s">
        <v>1377</v>
      </c>
      <c r="K707" s="7" t="s">
        <v>1372</v>
      </c>
      <c r="L707" s="7" t="s">
        <v>15</v>
      </c>
      <c r="M707" s="22"/>
      <c r="N707" s="22">
        <v>33</v>
      </c>
      <c r="O707" s="22">
        <v>20</v>
      </c>
      <c r="P707" s="22"/>
      <c r="Q707" t="str">
        <f t="shared" si="12"/>
        <v>var ItalienL0080082W=L.marker([49.771685,4.7223202],{icon:icon_lycee,bounceOnAdd: true, bounceOnAddOptions: {duration: 500, height: 100},bounceOnAddCallback: function() {console.log('done')}}).bindPopup('&lt;p align=center&gt; &lt;font size=2&gt; &lt;b&gt;Italien&lt;/font&gt;  &lt;br&gt;&lt;br&gt;LPO SAINT PAUL (privé)&lt;/b&gt; &lt;br&gt;&lt;i&gt;CHARLEVILLE-MEZIERES&lt;/i&gt; &lt;br&gt; &lt;table border align = center bgcolor = #D8D9CA width=100&gt; &lt;tr align=center &gt; &lt;th&gt; LV1 &lt;th&gt;&lt;tr align=center &gt; &lt;th&gt;LV2 &lt;th&gt;33&lt;tr align=center &gt; &lt;th&gt;LV3 &lt;th&gt;20&lt;tr align=center &gt; &lt;th&gt; Lvapp &lt;th&gt;');ItalienL0080082W.addTo (ItalienL);</v>
      </c>
    </row>
    <row r="708" spans="1:17" ht="15.75" x14ac:dyDescent="0.2">
      <c r="A708" s="7" t="s">
        <v>356</v>
      </c>
      <c r="B708" s="10" t="s">
        <v>592</v>
      </c>
      <c r="C708" s="7" t="s">
        <v>674</v>
      </c>
      <c r="D708" s="7" t="s">
        <v>464</v>
      </c>
      <c r="E708" s="7" t="s">
        <v>284</v>
      </c>
      <c r="F708" s="7" t="s">
        <v>465</v>
      </c>
      <c r="G708" s="7" t="s">
        <v>894</v>
      </c>
      <c r="H708" s="7" t="s">
        <v>1329</v>
      </c>
      <c r="I708" s="7" t="s">
        <v>1330</v>
      </c>
      <c r="J708" s="7" t="s">
        <v>1377</v>
      </c>
      <c r="K708" s="7" t="s">
        <v>1372</v>
      </c>
      <c r="L708" s="7" t="s">
        <v>365</v>
      </c>
      <c r="M708" s="22"/>
      <c r="N708" s="22">
        <v>45</v>
      </c>
      <c r="O708" s="22">
        <v>38</v>
      </c>
      <c r="P708" s="22"/>
      <c r="Q708" t="str">
        <f t="shared" si="12"/>
        <v>var ItalienL0511147V=L.marker([48.9785277,4.3607891],{icon:icon_lycee,bounceOnAdd: true, bounceOnAddOptions: {duration: 500, height: 100},bounceOnAddCallback: function() {console.log('done')}}).bindPopup('&lt;p align=center&gt; &lt;font size=2&gt; &lt;b&gt;Italien&lt;/font&gt;  &lt;br&gt;&lt;br&gt;LPO FREDERIC OZANAM (privé)&lt;/b&gt; &lt;br&gt;&lt;i&gt;CHALONS-EN-CHAMPAGNE&lt;/i&gt; &lt;br&gt; &lt;table border align = center bgcolor = #D8D9CA width=100&gt; &lt;tr align=center &gt; &lt;th&gt; LV1 &lt;th&gt;&lt;tr align=center &gt; &lt;th&gt;LV2 &lt;th&gt;45&lt;tr align=center &gt; &lt;th&gt;LV3 &lt;th&gt;38&lt;tr align=center &gt; &lt;th&gt; Lvapp &lt;th&gt;');ItalienL0511147V.addTo (ItalienL);</v>
      </c>
    </row>
    <row r="709" spans="1:17" x14ac:dyDescent="0.2">
      <c r="A709" s="7" t="s">
        <v>149</v>
      </c>
      <c r="B709" s="10" t="s">
        <v>590</v>
      </c>
      <c r="C709" s="7" t="s">
        <v>674</v>
      </c>
      <c r="D709" s="7" t="s">
        <v>218</v>
      </c>
      <c r="E709" s="7" t="s">
        <v>672</v>
      </c>
      <c r="F709" s="7" t="s">
        <v>220</v>
      </c>
      <c r="G709" s="7" t="s">
        <v>895</v>
      </c>
      <c r="H709" s="7" t="s">
        <v>1331</v>
      </c>
      <c r="I709" s="7" t="s">
        <v>1332</v>
      </c>
      <c r="J709" s="7" t="s">
        <v>1377</v>
      </c>
      <c r="K709" s="7" t="s">
        <v>1372</v>
      </c>
      <c r="L709" s="7" t="s">
        <v>185</v>
      </c>
      <c r="M709" s="22"/>
      <c r="N709" s="22">
        <v>4</v>
      </c>
      <c r="O709" s="22"/>
      <c r="P709" s="22"/>
      <c r="Q709" t="str">
        <f t="shared" si="12"/>
        <v>var ItalienL0100059K=L.marker([48.2971801,4.082211],{icon:icon_lycee,bounceOnAdd: true, bounceOnAddOptions: {duration: 500, height: 100},bounceOnAddCallback: function() {console.log('done')}}).bindPopup('&lt;p align=center&gt; &lt;font size=2&gt; &lt;b&gt;Italien&lt;/font&gt;  &lt;br&gt;&lt;br&gt;LT LA SALLE (privé)&lt;/b&gt; &lt;br&gt;&lt;i&gt;TROYES&lt;/i&gt; &lt;br&gt; &lt;table border align = center bgcolor = #D8D9CA width=100&gt; &lt;tr align=center &gt; &lt;th&gt; LV1 &lt;th&gt;&lt;tr align=center &gt; &lt;th&gt;LV2 &lt;th&gt;4&lt;tr align=center &gt; &lt;th&gt;LV3 &lt;th&gt;&lt;tr align=center &gt; &lt;th&gt; Lvapp &lt;th&gt;');ItalienL0100059K.addTo (ItalienL);</v>
      </c>
    </row>
    <row r="710" spans="1:17" x14ac:dyDescent="0.2">
      <c r="A710" s="88" t="s">
        <v>10</v>
      </c>
      <c r="M710" s="89" t="s">
        <v>0</v>
      </c>
      <c r="N710" s="89" t="s">
        <v>1</v>
      </c>
      <c r="O710" s="89" t="s">
        <v>2</v>
      </c>
      <c r="P710" s="89" t="s">
        <v>1388</v>
      </c>
    </row>
    <row r="711" spans="1:17" ht="21" x14ac:dyDescent="0.2">
      <c r="A711" s="7" t="s">
        <v>356</v>
      </c>
      <c r="B711" s="10" t="s">
        <v>394</v>
      </c>
      <c r="C711" s="7" t="s">
        <v>673</v>
      </c>
      <c r="D711" s="7" t="s">
        <v>392</v>
      </c>
      <c r="E711" s="7" t="s">
        <v>13</v>
      </c>
      <c r="F711" s="7" t="s">
        <v>393</v>
      </c>
      <c r="G711" s="7" t="s">
        <v>828</v>
      </c>
      <c r="H711" s="7" t="s">
        <v>1227</v>
      </c>
      <c r="I711" s="7" t="s">
        <v>1228</v>
      </c>
      <c r="J711" s="7" t="s">
        <v>1377</v>
      </c>
      <c r="K711" s="7" t="s">
        <v>1372</v>
      </c>
      <c r="L711" s="7" t="s">
        <v>394</v>
      </c>
      <c r="M711" s="43"/>
      <c r="N711" s="43"/>
      <c r="O711" s="43">
        <v>113</v>
      </c>
      <c r="P711" s="43"/>
      <c r="Q711" t="str">
        <f>"var Japonais"&amp;J711&amp;D711&amp;"=L.marker(["&amp;H711&amp;","&amp;I711&amp;"],{icon:"&amp;K711&amp;",bounceOnAdd: true, bounceOnAddOptions: {duration: 500, height: 100},bounceOnAddCallback: function() {console.log('done')}}).bindPopup('&lt;p align=center&gt; &lt;font size=2&gt; &lt;b&gt;Japonais&lt;/font&gt;  &lt;br&gt;&lt;br&gt;"&amp;G711&amp;" "&amp;C711&amp;"&lt;/b&gt; &lt;br&gt;&lt;i&gt;"&amp;L711&amp;"&lt;/i&gt; &lt;br&gt; &lt;table border align = center bgcolor = #D8D9CA width=100&gt; &lt;tr align=center &gt; &lt;th&gt; LV1 &lt;th&gt;"&amp;M711&amp;"&lt;tr align=center &gt; &lt;th&gt;LV2 &lt;th&gt;"&amp;N711&amp;"&lt;tr align=center &gt; &lt;th&gt;LV3 &lt;th&gt;"&amp;O711&amp;"&lt;tr align=center &gt; &lt;th&gt; Lvapp &lt;th&gt;"&amp;P711&amp;"');Japonais"&amp;J711&amp;D711&amp;".addTo (Japonais"&amp;J711&amp;");"</f>
        <v>var JaponaisL0510031G=L.marker([49.2507343,4.046329],{icon:icon_lycee,bounceOnAdd: true, bounceOnAddOptions: {duration: 500, height: 100},bounceOnAddCallback: function() {console.log('done')}}).bindPopup('&lt;p align=center&gt; &lt;font size=2&gt; &lt;b&gt;Japonais&lt;/font&gt;  &lt;br&gt;&lt;br&gt;LG GEORGES CLEMENCEAU (public)&lt;/b&gt; &lt;br&gt;&lt;i&gt;REIMS&lt;/i&gt; &lt;br&gt; &lt;table border align = center bgcolor = #D8D9CA width=100&gt; &lt;tr align=center &gt; &lt;th&gt; LV1 &lt;th&gt;&lt;tr align=center &gt; &lt;th&gt;LV2 &lt;th&gt;&lt;tr align=center &gt; &lt;th&gt;LV3 &lt;th&gt;113&lt;tr align=center &gt; &lt;th&gt; Lvapp &lt;th&gt;');JaponaisL0510031G.addTo (JaponaisL);</v>
      </c>
    </row>
    <row r="712" spans="1:17" x14ac:dyDescent="0.2">
      <c r="A712" s="88" t="s">
        <v>8</v>
      </c>
      <c r="M712" s="89" t="s">
        <v>0</v>
      </c>
      <c r="N712" s="89" t="s">
        <v>1</v>
      </c>
      <c r="O712" s="89" t="s">
        <v>2</v>
      </c>
      <c r="P712" s="89" t="s">
        <v>1388</v>
      </c>
    </row>
    <row r="713" spans="1:17" ht="15.75" x14ac:dyDescent="0.2">
      <c r="A713" s="7" t="s">
        <v>356</v>
      </c>
      <c r="B713" s="10" t="s">
        <v>394</v>
      </c>
      <c r="C713" s="7" t="s">
        <v>673</v>
      </c>
      <c r="D713" s="7" t="s">
        <v>395</v>
      </c>
      <c r="E713" s="7" t="s">
        <v>17</v>
      </c>
      <c r="F713" s="7" t="s">
        <v>241</v>
      </c>
      <c r="G713" s="7" t="s">
        <v>842</v>
      </c>
      <c r="H713" s="7" t="s">
        <v>1249</v>
      </c>
      <c r="I713" s="7" t="s">
        <v>1250</v>
      </c>
      <c r="J713" s="7" t="s">
        <v>1377</v>
      </c>
      <c r="K713" s="7" t="s">
        <v>1372</v>
      </c>
      <c r="L713" s="7" t="s">
        <v>394</v>
      </c>
      <c r="M713" s="44"/>
      <c r="N713" s="44">
        <v>10</v>
      </c>
      <c r="O713" s="44">
        <v>74</v>
      </c>
      <c r="P713" s="44"/>
      <c r="Q713" t="str">
        <f>"var Portugais"&amp;J713&amp;D713&amp;"=L.marker(["&amp;H713&amp;","&amp;I713&amp;"],{icon:"&amp;K713&amp;",bounceOnAdd: true, bounceOnAddOptions: {duration: 500, height: 100},bounceOnAddCallback: function() {console.log('done')}}).bindPopup('&lt;p align=center&gt; &lt;font size=2&gt; &lt;b&gt;Portugais&lt;/font&gt;  &lt;br&gt;&lt;br&gt;"&amp;G713&amp;" "&amp;C713&amp;"&lt;/b&gt; &lt;br&gt;&lt;i&gt;"&amp;L713&amp;"&lt;/i&gt; &lt;br&gt; &lt;table border align = center bgcolor = #D8D9CA width=100&gt; &lt;tr align=center &gt; &lt;th&gt; LV1 &lt;th&gt;"&amp;M713&amp;"&lt;tr align=center &gt; &lt;th&gt;LV2 &lt;th&gt;"&amp;N713&amp;"&lt;tr align=center &gt; &lt;th&gt;LV3 &lt;th&gt;"&amp;O713&amp;"&lt;tr align=center &gt; &lt;th&gt; Lvapp &lt;th&gt;"&amp;P713&amp;"');Portugais"&amp;J713&amp;D713&amp;".addTo (Portugais"&amp;J713&amp;");"</f>
        <v>var PortugaisL0510032H=L.marker([49.2583268,4.0455019],{icon:icon_lycee,bounceOnAdd: true, bounceOnAddOptions: {duration: 500, height: 100},bounceOnAddCallback: function() {console.log('done')}}).bindPopup('&lt;p align=center&gt; &lt;font size=2&gt; &lt;b&gt;Portugais&lt;/font&gt;  &lt;br&gt;&lt;br&gt;LGT JEAN JAURES (public)&lt;/b&gt; &lt;br&gt;&lt;i&gt;REIMS&lt;/i&gt; &lt;br&gt; &lt;table border align = center bgcolor = #D8D9CA width=100&gt; &lt;tr align=center &gt; &lt;th&gt; LV1 &lt;th&gt;&lt;tr align=center &gt; &lt;th&gt;LV2 &lt;th&gt;10&lt;tr align=center &gt; &lt;th&gt;LV3 &lt;th&gt;74&lt;tr align=center &gt; &lt;th&gt; Lvapp &lt;th&gt;');PortugaisL0510032H.addTo (PortugaisL);</v>
      </c>
    </row>
    <row r="714" spans="1:17" ht="15.75" x14ac:dyDescent="0.2">
      <c r="A714" s="7" t="s">
        <v>149</v>
      </c>
      <c r="B714" s="10" t="s">
        <v>590</v>
      </c>
      <c r="C714" s="7" t="s">
        <v>673</v>
      </c>
      <c r="D714" s="7" t="s">
        <v>186</v>
      </c>
      <c r="E714" s="7" t="s">
        <v>284</v>
      </c>
      <c r="F714" s="7" t="s">
        <v>187</v>
      </c>
      <c r="G714" s="7" t="s">
        <v>878</v>
      </c>
      <c r="H714" s="7" t="s">
        <v>1297</v>
      </c>
      <c r="I714" s="7" t="s">
        <v>1298</v>
      </c>
      <c r="J714" s="7" t="s">
        <v>1377</v>
      </c>
      <c r="K714" s="7" t="s">
        <v>1372</v>
      </c>
      <c r="L714" s="7" t="s">
        <v>185</v>
      </c>
      <c r="M714" s="44"/>
      <c r="N714" s="44">
        <v>26</v>
      </c>
      <c r="O714" s="44"/>
      <c r="P714" s="44"/>
      <c r="Q714" t="str">
        <f>"var Portugais"&amp;J714&amp;D714&amp;"=L.marker(["&amp;H714&amp;","&amp;I714&amp;"],{icon:"&amp;K714&amp;",bounceOnAdd: true, bounceOnAddOptions: {duration: 500, height: 100},bounceOnAddCallback: function() {console.log('done')}}).bindPopup('&lt;p align=center&gt; &lt;font size=2&gt; &lt;b&gt;Portugais&lt;/font&gt;  &lt;br&gt;&lt;br&gt;"&amp;G714&amp;" "&amp;C714&amp;"&lt;/b&gt; &lt;br&gt;&lt;i&gt;"&amp;L714&amp;"&lt;/i&gt; &lt;br&gt; &lt;table border align = center bgcolor = #D8D9CA width=100&gt; &lt;tr align=center &gt; &lt;th&gt; LV1 &lt;th&gt;"&amp;M714&amp;"&lt;tr align=center &gt; &lt;th&gt;LV2 &lt;th&gt;"&amp;N714&amp;"&lt;tr align=center &gt; &lt;th&gt;LV3 &lt;th&gt;"&amp;O714&amp;"&lt;tr align=center &gt; &lt;th&gt; Lvapp &lt;th&gt;"&amp;P714&amp;"');Portugais"&amp;J714&amp;D714&amp;".addTo (Portugais"&amp;J714&amp;");"</f>
        <v>var PortugaisL0100023W=L.marker([48.3051616,4.0617258],{icon:icon_lycee,bounceOnAdd: true, bounceOnAddOptions: {duration: 500, height: 100},bounceOnAddCallback: function() {console.log('done')}}).bindPopup('&lt;p align=center&gt; &lt;font size=2&gt; &lt;b&gt;Portugais&lt;/font&gt;  &lt;br&gt;&lt;br&gt;LPO MARIE DE CHAMPAGNE (public)&lt;/b&gt; &lt;br&gt;&lt;i&gt;TROYES&lt;/i&gt; &lt;br&gt; &lt;table border align = center bgcolor = #D8D9CA width=100&gt; &lt;tr align=center &gt; &lt;th&gt; LV1 &lt;th&gt;&lt;tr align=center &gt; &lt;th&gt;LV2 &lt;th&gt;26&lt;tr align=center &gt; &lt;th&gt;LV3 &lt;th&gt;&lt;tr align=center &gt; &lt;th&gt; Lvapp &lt;th&gt;');PortugaisL0100023W.addTo (PortugaisL);</v>
      </c>
    </row>
    <row r="715" spans="1:17" x14ac:dyDescent="0.2">
      <c r="A715" s="88" t="s">
        <v>7</v>
      </c>
      <c r="M715" s="89" t="s">
        <v>0</v>
      </c>
      <c r="N715" s="89" t="s">
        <v>1</v>
      </c>
      <c r="O715" s="89" t="s">
        <v>2</v>
      </c>
      <c r="P715" s="89" t="s">
        <v>1388</v>
      </c>
    </row>
    <row r="716" spans="1:17" x14ac:dyDescent="0.2">
      <c r="A716" s="7" t="s">
        <v>356</v>
      </c>
      <c r="B716" s="10" t="s">
        <v>394</v>
      </c>
      <c r="C716" s="7" t="s">
        <v>673</v>
      </c>
      <c r="D716" s="7" t="s">
        <v>438</v>
      </c>
      <c r="E716" s="7" t="s">
        <v>23</v>
      </c>
      <c r="F716" s="7" t="s">
        <v>439</v>
      </c>
      <c r="G716" s="7" t="s">
        <v>750</v>
      </c>
      <c r="H716" s="7" t="s">
        <v>1073</v>
      </c>
      <c r="I716" s="7" t="s">
        <v>1074</v>
      </c>
      <c r="J716" s="7" t="s">
        <v>1375</v>
      </c>
      <c r="K716" s="7" t="s">
        <v>1371</v>
      </c>
      <c r="L716" s="7" t="s">
        <v>394</v>
      </c>
      <c r="M716" s="46">
        <v>9</v>
      </c>
      <c r="N716" s="46">
        <v>34</v>
      </c>
      <c r="O716" s="46"/>
      <c r="P716" s="46"/>
      <c r="Q716" t="str">
        <f>"var Russe"&amp;J716&amp;D716&amp;"=L.marker(["&amp;H716&amp;","&amp;I716&amp;"],{icon:"&amp;K716&amp;",bounceOnAdd: true, bounceOnAddOptions: {duration: 500, height: 100},bounceOnAddCallback: function() {console.log('done')}}).bindPopup('&lt;p align=center&gt; &lt;font size=2&gt; &lt;b&gt;Russe&lt;/font&gt;  &lt;br&gt;&lt;br&gt;"&amp;G716&amp;" "&amp;C716&amp;"&lt;/b&gt; &lt;br&gt;&lt;i&gt;"&amp;L716&amp;"&lt;/i&gt; &lt;br&gt; &lt;table border align = center bgcolor = #D8D9CA width=100&gt; &lt;tr align=center &gt; &lt;th&gt; LV1 &lt;th&gt;"&amp;M716&amp;"&lt;tr align=center &gt; &lt;th&gt;LV2 &lt;th&gt;"&amp;N716&amp;"&lt;tr align=center &gt; &lt;th&gt;LV3 &lt;th&gt;"&amp;O716&amp;"&lt;tr align=center &gt; &lt;th&gt; Lvapp &lt;th&gt;"&amp;P716&amp;"');Russe"&amp;J716&amp;D716&amp;".addTo (Russe"&amp;J716&amp;");"</f>
        <v>var RusseC0511085C=L.marker([49.2530345,4.0588493],{icon:icon_college,bounceOnAdd: true, bounceOnAddOptions: {duration: 500, height: 100},bounceOnAddCallback: function() {console.log('done')}}).bindPopup('&lt;p align=center&gt; &lt;font size=2&gt; &lt;b&gt;Russe&lt;/font&gt;  &lt;br&gt;&lt;br&gt;CLG ROBERT SCHUMAN (public)&lt;/b&gt; &lt;br&gt;&lt;i&gt;REIMS&lt;/i&gt; &lt;br&gt; &lt;table border align = center bgcolor = #D8D9CA width=100&gt; &lt;tr align=center &gt; &lt;th&gt; LV1 &lt;th&gt;9&lt;tr align=center &gt; &lt;th&gt;LV2 &lt;th&gt;34&lt;tr align=center &gt; &lt;th&gt;LV3 &lt;th&gt;&lt;tr align=center &gt; &lt;th&gt; Lvapp &lt;th&gt;');RusseC0511085C.addTo (RusseC);</v>
      </c>
    </row>
    <row r="717" spans="1:17" x14ac:dyDescent="0.2">
      <c r="A717" s="7" t="s">
        <v>149</v>
      </c>
      <c r="B717" s="10" t="s">
        <v>590</v>
      </c>
      <c r="C717" s="7" t="s">
        <v>673</v>
      </c>
      <c r="D717" s="7" t="s">
        <v>258</v>
      </c>
      <c r="E717" s="7" t="s">
        <v>17</v>
      </c>
      <c r="F717" s="7" t="s">
        <v>259</v>
      </c>
      <c r="G717" s="7" t="s">
        <v>841</v>
      </c>
      <c r="H717" s="7" t="s">
        <v>1247</v>
      </c>
      <c r="I717" s="7" t="s">
        <v>1248</v>
      </c>
      <c r="J717" s="7" t="s">
        <v>1377</v>
      </c>
      <c r="K717" s="7" t="s">
        <v>1372</v>
      </c>
      <c r="L717" s="7" t="s">
        <v>211</v>
      </c>
      <c r="M717" s="46"/>
      <c r="N717" s="46"/>
      <c r="O717" s="46">
        <v>59</v>
      </c>
      <c r="P717" s="46"/>
      <c r="Q717" t="str">
        <f t="shared" ref="Q717:Q719" si="13">"var Russe"&amp;J717&amp;D717&amp;"=L.marker(["&amp;H717&amp;","&amp;I717&amp;"],{icon:"&amp;K717&amp;",bounceOnAdd: true, bounceOnAddOptions: {duration: 500, height: 100},bounceOnAddCallback: function() {console.log('done')}}).bindPopup('&lt;p align=center&gt; &lt;font size=2&gt; &lt;b&gt;Russe&lt;/font&gt;  &lt;br&gt;&lt;br&gt;"&amp;G717&amp;" "&amp;C717&amp;"&lt;/b&gt; &lt;br&gt;&lt;i&gt;"&amp;L717&amp;"&lt;/i&gt; &lt;br&gt; &lt;table border align = center bgcolor = #D8D9CA width=100&gt; &lt;tr align=center &gt; &lt;th&gt; LV1 &lt;th&gt;"&amp;M717&amp;"&lt;tr align=center &gt; &lt;th&gt;LV2 &lt;th&gt;"&amp;N717&amp;"&lt;tr align=center &gt; &lt;th&gt;LV3 &lt;th&gt;"&amp;O717&amp;"&lt;tr align=center &gt; &lt;th&gt; Lvapp &lt;th&gt;"&amp;P717&amp;"');Russe"&amp;J717&amp;D717&amp;".addTo (Russe"&amp;J717&amp;");"</f>
        <v>var RusseL0101016A=L.marker([48.2919226,4.0247894],{icon:icon_lycee,bounceOnAdd: true, bounceOnAddOptions: {duration: 500, height: 100},bounceOnAddCallback: function() {console.log('done')}}).bindPopup('&lt;p align=center&gt; &lt;font size=2&gt; &lt;b&gt;Russe&lt;/font&gt;  &lt;br&gt;&lt;br&gt;LGT EDOUARD HERRIOT (public)&lt;/b&gt; &lt;br&gt;&lt;i&gt;SAINTE-SAVINE&lt;/i&gt; &lt;br&gt; &lt;table border align = center bgcolor = #D8D9CA width=100&gt; &lt;tr align=center &gt; &lt;th&gt; LV1 &lt;th&gt;&lt;tr align=center &gt; &lt;th&gt;LV2 &lt;th&gt;&lt;tr align=center &gt; &lt;th&gt;LV3 &lt;th&gt;59&lt;tr align=center &gt; &lt;th&gt; Lvapp &lt;th&gt;');RusseL0101016A.addTo (RusseL);</v>
      </c>
    </row>
    <row r="718" spans="1:17" x14ac:dyDescent="0.2">
      <c r="A718" s="7" t="s">
        <v>356</v>
      </c>
      <c r="B718" s="10" t="s">
        <v>394</v>
      </c>
      <c r="C718" s="7" t="s">
        <v>673</v>
      </c>
      <c r="D718" s="7" t="s">
        <v>395</v>
      </c>
      <c r="E718" s="7" t="s">
        <v>17</v>
      </c>
      <c r="F718" s="7" t="s">
        <v>241</v>
      </c>
      <c r="G718" s="7" t="s">
        <v>842</v>
      </c>
      <c r="H718" s="7" t="s">
        <v>1249</v>
      </c>
      <c r="I718" s="7" t="s">
        <v>1250</v>
      </c>
      <c r="J718" s="7" t="s">
        <v>1377</v>
      </c>
      <c r="K718" s="7" t="s">
        <v>1372</v>
      </c>
      <c r="L718" s="7" t="s">
        <v>394</v>
      </c>
      <c r="M718" s="46"/>
      <c r="N718" s="46"/>
      <c r="O718" s="46">
        <v>61</v>
      </c>
      <c r="P718" s="46"/>
      <c r="Q718" t="str">
        <f t="shared" si="13"/>
        <v>var RusseL0510032H=L.marker([49.2583268,4.0455019],{icon:icon_lycee,bounceOnAdd: true, bounceOnAddOptions: {duration: 500, height: 100},bounceOnAddCallback: function() {console.log('done')}}).bindPopup('&lt;p align=center&gt; &lt;font size=2&gt; &lt;b&gt;Russe&lt;/font&gt;  &lt;br&gt;&lt;br&gt;LGT JEAN JAURES (public)&lt;/b&gt; &lt;br&gt;&lt;i&gt;REIMS&lt;/i&gt; &lt;br&gt; &lt;table border align = center bgcolor = #D8D9CA width=100&gt; &lt;tr align=center &gt; &lt;th&gt; LV1 &lt;th&gt;&lt;tr align=center &gt; &lt;th&gt;LV2 &lt;th&gt;&lt;tr align=center &gt; &lt;th&gt;LV3 &lt;th&gt;61&lt;tr align=center &gt; &lt;th&gt; Lvapp &lt;th&gt;');RusseL0510032H.addTo (RusseL);</v>
      </c>
    </row>
    <row r="719" spans="1:17" x14ac:dyDescent="0.2">
      <c r="A719" s="7" t="s">
        <v>356</v>
      </c>
      <c r="B719" s="10" t="s">
        <v>394</v>
      </c>
      <c r="C719" s="7" t="s">
        <v>673</v>
      </c>
      <c r="D719" s="7" t="s">
        <v>538</v>
      </c>
      <c r="E719" s="7" t="s">
        <v>17</v>
      </c>
      <c r="F719" s="7" t="s">
        <v>539</v>
      </c>
      <c r="G719" s="7" t="s">
        <v>845</v>
      </c>
      <c r="H719" s="7" t="s">
        <v>1255</v>
      </c>
      <c r="I719" s="7" t="s">
        <v>1256</v>
      </c>
      <c r="J719" s="7" t="s">
        <v>1377</v>
      </c>
      <c r="K719" s="7" t="s">
        <v>1372</v>
      </c>
      <c r="L719" s="7" t="s">
        <v>394</v>
      </c>
      <c r="M719" s="46">
        <v>2</v>
      </c>
      <c r="N719" s="46">
        <v>37</v>
      </c>
      <c r="O719" s="46"/>
      <c r="P719" s="46"/>
      <c r="Q719" t="str">
        <f t="shared" si="13"/>
        <v>var RusseL0511926S=L.marker([49.2425565,4.0268689],{icon:icon_lycee,bounceOnAdd: true, bounceOnAddOptions: {duration: 500, height: 100},bounceOnAddCallback: function() {console.log('done')}}).bindPopup('&lt;p align=center&gt; &lt;font size=2&gt; &lt;b&gt;Russe&lt;/font&gt;  &lt;br&gt;&lt;br&gt;LGT MARC CHAGALL (public)&lt;/b&gt; &lt;br&gt;&lt;i&gt;REIMS&lt;/i&gt; &lt;br&gt; &lt;table border align = center bgcolor = #D8D9CA width=100&gt; &lt;tr align=center &gt; &lt;th&gt; LV1 &lt;th&gt;2&lt;tr align=center &gt; &lt;th&gt;LV2 &lt;th&gt;37&lt;tr align=center &gt; &lt;th&gt;LV3 &lt;th&gt;&lt;tr align=center &gt; &lt;th&gt; Lvapp &lt;th&gt;');RusseL0511926S.addTo (RusseL);</v>
      </c>
    </row>
    <row r="720" spans="1:17" x14ac:dyDescent="0.2">
      <c r="A720" s="88" t="s">
        <v>1390</v>
      </c>
      <c r="M720" s="89" t="s">
        <v>0</v>
      </c>
      <c r="N720" s="89" t="s">
        <v>1</v>
      </c>
      <c r="O720" s="89" t="s">
        <v>2</v>
      </c>
      <c r="P720" s="89" t="s">
        <v>1388</v>
      </c>
    </row>
    <row r="721" spans="1:17" x14ac:dyDescent="0.2">
      <c r="A721" s="7" t="s">
        <v>11</v>
      </c>
      <c r="B721" s="10" t="s">
        <v>576</v>
      </c>
      <c r="C721" s="7" t="s">
        <v>673</v>
      </c>
      <c r="D721" s="7" t="s">
        <v>25</v>
      </c>
      <c r="E721" s="7" t="s">
        <v>23</v>
      </c>
      <c r="F721" s="7" t="s">
        <v>26</v>
      </c>
      <c r="G721" s="7" t="s">
        <v>677</v>
      </c>
      <c r="H721" s="7" t="s">
        <v>921</v>
      </c>
      <c r="I721" s="7" t="s">
        <v>922</v>
      </c>
      <c r="J721" s="7" t="s">
        <v>1375</v>
      </c>
      <c r="K721" s="7" t="s">
        <v>1371</v>
      </c>
      <c r="L721" s="7" t="s">
        <v>27</v>
      </c>
      <c r="M721" s="50"/>
      <c r="N721" s="50">
        <v>1</v>
      </c>
      <c r="O721" s="50"/>
      <c r="P721" s="50"/>
      <c r="Q721" t="str">
        <f>"var LanguesCorres"&amp;J721&amp;D721&amp;"=L.marker(["&amp;H721&amp;","&amp;I721&amp;"],{icon:"&amp;K721&amp;",bounceOnAdd: true, bounceOnAddOptions: {duration: 500, height: 100},bounceOnAddCallback: function() {console.log('done')}}).bindPopup('&lt;p align=center&gt; &lt;font size=2&gt; &lt;b&gt;Langues par correspondance&lt;/font&gt;  &lt;br&gt;&lt;br&gt;"&amp;G721&amp;" "&amp;C721&amp;"&lt;/b&gt; &lt;br&gt;&lt;i&gt;"&amp;L721&amp;"&lt;/i&gt; &lt;br&gt; &lt;table border align = center bgcolor = #D8D9CA width=100&gt; &lt;tr align=center &gt; &lt;th&gt; LV1 &lt;th&gt;"&amp;M721&amp;"&lt;tr align=center &gt; &lt;th&gt;LV2 &lt;th&gt;"&amp;N721&amp;"&lt;tr align=center &gt; &lt;th&gt;LV3 &lt;th&gt;"&amp;O721&amp;"&lt;tr align=center &gt; &lt;th&gt; Lvapp &lt;th&gt;"&amp;P721&amp;"');LanguesCorres"&amp;J721&amp;D721&amp;".addTo (LanguesCorres"&amp;J721&amp;");"</f>
        <v>var LanguesCorresC0080016Z=L.marker([49.6750684,5.0417015],{icon:icon_college,bounceOnAdd: true, bounceOnAddOptions: {duration: 500, height: 100},bounceOnAddCallback: function() {console.log('done')}}).bindPopup('&lt;p align=center&gt; &lt;font size=2&gt; &lt;b&gt;Langues par correspondance&lt;/font&gt;  &lt;br&gt;&lt;br&gt;CLG MARIE-HELENE CARDOT (public)&lt;/b&gt; &lt;br&gt;&lt;i&gt;DOUZY&lt;/i&gt;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&lt;th&gt;');LanguesCorresC0080016Z.addTo (LanguesCorresC);</v>
      </c>
    </row>
    <row r="722" spans="1:17" x14ac:dyDescent="0.2">
      <c r="A722" s="7" t="s">
        <v>11</v>
      </c>
      <c r="B722" s="10" t="s">
        <v>577</v>
      </c>
      <c r="C722" s="7" t="s">
        <v>673</v>
      </c>
      <c r="D722" s="7" t="s">
        <v>34</v>
      </c>
      <c r="E722" s="7" t="s">
        <v>23</v>
      </c>
      <c r="F722" s="7" t="s">
        <v>35</v>
      </c>
      <c r="G722" s="7" t="s">
        <v>679</v>
      </c>
      <c r="H722" s="7" t="s">
        <v>925</v>
      </c>
      <c r="I722" s="7" t="s">
        <v>926</v>
      </c>
      <c r="J722" s="7" t="s">
        <v>1375</v>
      </c>
      <c r="K722" s="7" t="s">
        <v>1371</v>
      </c>
      <c r="L722" s="7" t="s">
        <v>36</v>
      </c>
      <c r="M722" s="50"/>
      <c r="N722" s="50">
        <v>4</v>
      </c>
      <c r="O722" s="50"/>
      <c r="P722" s="50"/>
      <c r="Q722" t="str">
        <f t="shared" ref="Q722:Q774" si="14">"var LanguesCorres"&amp;J722&amp;D722&amp;"=L.marker(["&amp;H722&amp;","&amp;I722&amp;"],{icon:"&amp;K722&amp;",bounceOnAdd: true, bounceOnAddOptions: {duration: 500, height: 100},bounceOnAddCallback: function() {console.log('done')}}).bindPopup('&lt;p align=center&gt; &lt;font size=2&gt; &lt;b&gt;Langues par correspondance&lt;/font&gt;  &lt;br&gt;&lt;br&gt;"&amp;G722&amp;" "&amp;C722&amp;"&lt;/b&gt; &lt;br&gt;&lt;i&gt;"&amp;L722&amp;"&lt;/i&gt; &lt;br&gt; &lt;table border align = center bgcolor = #D8D9CA width=100&gt; &lt;tr align=center &gt; &lt;th&gt; LV1 &lt;th&gt;"&amp;M722&amp;"&lt;tr align=center &gt; &lt;th&gt;LV2 &lt;th&gt;"&amp;N722&amp;"&lt;tr align=center &gt; &lt;th&gt;LV3 &lt;th&gt;"&amp;O722&amp;"&lt;tr align=center &gt; &lt;th&gt; Lvapp &lt;th&gt;"&amp;P722&amp;"');LanguesCorres"&amp;J722&amp;D722&amp;".addTo (LanguesCorres"&amp;J722&amp;");"</f>
        <v>var LanguesCorresC0080021E=L.marker([49.3959086,4.37714],{icon:icon_college,bounceOnAdd: true, bounceOnAddOptions: {duration: 500, height: 100},bounceOnAddCallback: function() {console.log('done')}}).bindPopup('&lt;p align=center&gt; &lt;font size=2&gt; &lt;b&gt;Langues par correspondance&lt;/font&gt;  &lt;br&gt;&lt;br&gt;CLG DE LA RETOURNE (public)&lt;/b&gt; &lt;br&gt;&lt;i&gt;JUNIVILLE&lt;/i&gt; &lt;br&gt; &lt;table border align = center bgcolor = #D8D9CA width=100&gt; &lt;tr align=center &gt; &lt;th&gt; LV1 &lt;th&gt;&lt;tr align=center &gt; &lt;th&gt;LV2 &lt;th&gt;4&lt;tr align=center &gt; &lt;th&gt;LV3 &lt;th&gt;&lt;tr align=center &gt; &lt;th&gt; Lvapp &lt;th&gt;');LanguesCorresC0080021E.addTo (LanguesCorresC);</v>
      </c>
    </row>
    <row r="723" spans="1:17" x14ac:dyDescent="0.2">
      <c r="A723" s="7" t="s">
        <v>11</v>
      </c>
      <c r="B723" s="10" t="s">
        <v>587</v>
      </c>
      <c r="C723" s="7" t="s">
        <v>673</v>
      </c>
      <c r="D723" s="7" t="s">
        <v>96</v>
      </c>
      <c r="E723" s="7" t="s">
        <v>23</v>
      </c>
      <c r="F723" s="7" t="s">
        <v>97</v>
      </c>
      <c r="G723" s="7" t="s">
        <v>689</v>
      </c>
      <c r="H723" s="7" t="s">
        <v>945</v>
      </c>
      <c r="I723" s="7" t="s">
        <v>946</v>
      </c>
      <c r="J723" s="7" t="s">
        <v>1375</v>
      </c>
      <c r="K723" s="7" t="s">
        <v>1371</v>
      </c>
      <c r="L723" s="7" t="s">
        <v>98</v>
      </c>
      <c r="M723" s="50"/>
      <c r="N723" s="50">
        <v>3</v>
      </c>
      <c r="O723" s="50"/>
      <c r="P723" s="50"/>
      <c r="Q723" t="str">
        <f t="shared" si="14"/>
        <v>var LanguesCorresC0080827F=L.marker([49.8839456,4.7458351],{icon:icon_college,bounceOnAdd: true, bounceOnAddOptions: {duration: 500, height: 100},bounceOnAddCallback: function() {console.log('done')}}).bindPopup('&lt;p align=center&gt; &lt;font size=2&gt; &lt;b&gt;Langues par correspondance&lt;/font&gt;  &lt;br&gt;&lt;br&gt;CLG LES DEUX VALLEES (public)&lt;/b&gt; &lt;br&gt;&lt;i&gt;MONTHERME&lt;/i&gt; &lt;br&gt; &lt;table border align = center bgcolor = #D8D9CA width=100&gt; &lt;tr align=center &gt; &lt;th&gt; LV1 &lt;th&gt;&lt;tr align=center &gt; &lt;th&gt;LV2 &lt;th&gt;3&lt;tr align=center &gt; &lt;th&gt;LV3 &lt;th&gt;&lt;tr align=center &gt; &lt;th&gt; Lvapp &lt;th&gt;');LanguesCorresC0080827F.addTo (LanguesCorresC);</v>
      </c>
    </row>
    <row r="724" spans="1:17" x14ac:dyDescent="0.2">
      <c r="A724" s="7" t="s">
        <v>11</v>
      </c>
      <c r="B724" s="10" t="s">
        <v>576</v>
      </c>
      <c r="C724" s="7" t="s">
        <v>673</v>
      </c>
      <c r="D724" s="7" t="s">
        <v>113</v>
      </c>
      <c r="E724" s="7" t="s">
        <v>23</v>
      </c>
      <c r="F724" s="7" t="s">
        <v>114</v>
      </c>
      <c r="G724" s="7" t="s">
        <v>696</v>
      </c>
      <c r="H724" s="7" t="s">
        <v>1333</v>
      </c>
      <c r="I724" s="7" t="s">
        <v>1334</v>
      </c>
      <c r="J724" s="7" t="s">
        <v>1375</v>
      </c>
      <c r="K724" s="7" t="s">
        <v>1371</v>
      </c>
      <c r="L724" s="7" t="s">
        <v>57</v>
      </c>
      <c r="M724" s="50"/>
      <c r="N724" s="50">
        <v>3</v>
      </c>
      <c r="O724" s="50"/>
      <c r="P724" s="50"/>
      <c r="Q724" t="str">
        <f t="shared" si="14"/>
        <v>var LanguesCorresC0080910W=L.marker([49.6992311,4.9467024],{icon:icon_college,bounceOnAdd: true, bounceOnAddOptions: {duration: 500, height: 100},bounceOnAddCallback: function() {console.log('done')}}).bindPopup('&lt;p align=center&gt; &lt;font size=2&gt; &lt;b&gt;Langues par correspondance&lt;/font&gt;  &lt;br&gt;&lt;br&gt;CLG TURENNE (public)&lt;/b&gt; &lt;br&gt;&lt;i&gt;SEDAN&lt;/i&gt; &lt;br&gt; &lt;table border align = center bgcolor = #D8D9CA width=100&gt; &lt;tr align=center &gt; &lt;th&gt; LV1 &lt;th&gt;&lt;tr align=center &gt; &lt;th&gt;LV2 &lt;th&gt;3&lt;tr align=center &gt; &lt;th&gt;LV3 &lt;th&gt;&lt;tr align=center &gt; &lt;th&gt; Lvapp &lt;th&gt;');LanguesCorresC0080910W.addTo (LanguesCorresC);</v>
      </c>
    </row>
    <row r="725" spans="1:17" x14ac:dyDescent="0.2">
      <c r="A725" s="7" t="s">
        <v>11</v>
      </c>
      <c r="B725" s="10" t="s">
        <v>576</v>
      </c>
      <c r="C725" s="7" t="s">
        <v>673</v>
      </c>
      <c r="D725" s="7" t="s">
        <v>135</v>
      </c>
      <c r="E725" s="7" t="s">
        <v>23</v>
      </c>
      <c r="F725" s="7" t="s">
        <v>136</v>
      </c>
      <c r="G725" s="7" t="s">
        <v>704</v>
      </c>
      <c r="H725" s="7" t="s">
        <v>975</v>
      </c>
      <c r="I725" s="7" t="s">
        <v>976</v>
      </c>
      <c r="J725" s="7" t="s">
        <v>1375</v>
      </c>
      <c r="K725" s="7" t="s">
        <v>1371</v>
      </c>
      <c r="L725" s="7" t="s">
        <v>136</v>
      </c>
      <c r="M725" s="50"/>
      <c r="N725" s="50">
        <v>2</v>
      </c>
      <c r="O725" s="50"/>
      <c r="P725" s="50"/>
      <c r="Q725" t="str">
        <f t="shared" si="14"/>
        <v>var LanguesCorresC0081099B=L.marker([49.6295254,5.1743265],{icon:icon_college,bounceOnAdd: true, bounceOnAddOptions: {duration: 500, height: 100},bounceOnAddCallback: function() {console.log('done')}}).bindPopup('&lt;p align=center&gt; &lt;font size=2&gt; &lt;b&gt;Langues par correspondance&lt;/font&gt;  &lt;br&gt;&lt;br&gt;CLG CARIGNAN (public)&lt;/b&gt; &lt;br&gt;&lt;i&gt;CARIGNAN&lt;/i&gt;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&lt;th&gt;');LanguesCorresC0081099B.addTo (LanguesCorresC);</v>
      </c>
    </row>
    <row r="726" spans="1:17" x14ac:dyDescent="0.2">
      <c r="A726" s="7" t="s">
        <v>11</v>
      </c>
      <c r="B726" s="10" t="s">
        <v>577</v>
      </c>
      <c r="C726" s="7" t="s">
        <v>673</v>
      </c>
      <c r="D726" s="7" t="s">
        <v>139</v>
      </c>
      <c r="E726" s="7" t="s">
        <v>23</v>
      </c>
      <c r="F726" s="7" t="s">
        <v>140</v>
      </c>
      <c r="G726" s="7" t="s">
        <v>706</v>
      </c>
      <c r="H726" s="7" t="s">
        <v>979</v>
      </c>
      <c r="I726" s="7" t="s">
        <v>980</v>
      </c>
      <c r="J726" s="7" t="s">
        <v>1375</v>
      </c>
      <c r="K726" s="7" t="s">
        <v>1371</v>
      </c>
      <c r="L726" s="7" t="s">
        <v>141</v>
      </c>
      <c r="M726" s="50"/>
      <c r="N726" s="50">
        <v>4</v>
      </c>
      <c r="O726" s="50"/>
      <c r="P726" s="50"/>
      <c r="Q726" t="str">
        <f t="shared" si="14"/>
        <v>var LanguesCorresC0081102E=L.marker([49.4704308,4.1164172],{icon:icon_college,bounceOnAdd: true, bounceOnAddOptions: {duration: 500, height: 100},bounceOnAddCallback: function() {console.log('done')}}).bindPopup('&lt;p align=center&gt; &lt;font size=2&gt; &lt;b&gt;Langues par correspondance&lt;/font&gt;  &lt;br&gt;&lt;br&gt;CLG MULTISITE ASFELD - CHATEAU POR (public)&lt;/b&gt; &lt;br&gt;&lt;i&gt;ASFELD&lt;/i&gt; &lt;br&gt; &lt;table border align = center bgcolor = #D8D9CA width=100&gt; &lt;tr align=center &gt; &lt;th&gt; LV1 &lt;th&gt;&lt;tr align=center &gt; &lt;th&gt;LV2 &lt;th&gt;4&lt;tr align=center &gt; &lt;th&gt;LV3 &lt;th&gt;&lt;tr align=center &gt; &lt;th&gt; Lvapp &lt;th&gt;');LanguesCorresC0081102E.addTo (LanguesCorresC);</v>
      </c>
    </row>
    <row r="727" spans="1:17" x14ac:dyDescent="0.2">
      <c r="A727" s="7" t="s">
        <v>11</v>
      </c>
      <c r="B727" s="10" t="s">
        <v>577</v>
      </c>
      <c r="C727" s="7" t="s">
        <v>673</v>
      </c>
      <c r="D727" s="7" t="s">
        <v>144</v>
      </c>
      <c r="E727" s="7" t="s">
        <v>23</v>
      </c>
      <c r="F727" s="7" t="s">
        <v>586</v>
      </c>
      <c r="G727" s="7" t="s">
        <v>1378</v>
      </c>
      <c r="H727" s="7" t="s">
        <v>983</v>
      </c>
      <c r="I727" s="7" t="s">
        <v>984</v>
      </c>
      <c r="J727" s="7" t="s">
        <v>1375</v>
      </c>
      <c r="K727" s="7" t="s">
        <v>1371</v>
      </c>
      <c r="L727" s="7" t="s">
        <v>1389</v>
      </c>
      <c r="M727" s="50"/>
      <c r="N727" s="50">
        <v>7</v>
      </c>
      <c r="O727" s="50"/>
      <c r="P727" s="50"/>
      <c r="Q727" t="str">
        <f t="shared" si="14"/>
        <v>var LanguesCorresC0081104G=L.marker([49.6987289,4.4199636],{icon:icon_college,bounceOnAdd: true, bounceOnAddOptions: {duration: 500, height: 100},bounceOnAddCallback: function() {console.log('done')}}).bindPopup('&lt;p align=center&gt; &lt;font size=2&gt; &lt;b&gt;Langues par correspondance&lt;/font&gt;  &lt;br&gt;&lt;br&gt;CLG SIGNY L\'ABBAYE (public)&lt;/b&gt; &lt;br&gt;&lt;i&gt;SIGNY-L\'ABBAYE&lt;/i&gt; &lt;br&gt; &lt;table border align = center bgcolor = #D8D9CA width=100&gt; &lt;tr align=center &gt; &lt;th&gt; LV1 &lt;th&gt;&lt;tr align=center &gt; &lt;th&gt;LV2 &lt;th&gt;7&lt;tr align=center &gt; &lt;th&gt;LV3 &lt;th&gt;&lt;tr align=center &gt; &lt;th&gt; Lvapp &lt;th&gt;');LanguesCorresC0081104G.addTo (LanguesCorresC);</v>
      </c>
    </row>
    <row r="728" spans="1:17" x14ac:dyDescent="0.2">
      <c r="A728" s="7" t="s">
        <v>149</v>
      </c>
      <c r="B728" s="10" t="s">
        <v>590</v>
      </c>
      <c r="C728" s="7" t="s">
        <v>673</v>
      </c>
      <c r="D728" s="7" t="s">
        <v>161</v>
      </c>
      <c r="E728" s="7" t="s">
        <v>23</v>
      </c>
      <c r="F728" s="7" t="s">
        <v>162</v>
      </c>
      <c r="G728" s="7" t="s">
        <v>711</v>
      </c>
      <c r="H728" s="7" t="s">
        <v>991</v>
      </c>
      <c r="I728" s="7" t="s">
        <v>992</v>
      </c>
      <c r="J728" s="7" t="s">
        <v>1375</v>
      </c>
      <c r="K728" s="7" t="s">
        <v>1371</v>
      </c>
      <c r="L728" s="7" t="s">
        <v>163</v>
      </c>
      <c r="M728" s="50"/>
      <c r="N728" s="50">
        <v>6</v>
      </c>
      <c r="O728" s="50"/>
      <c r="P728" s="50"/>
      <c r="Q728" t="str">
        <f t="shared" si="14"/>
        <v>var LanguesCorresC0100008E=L.marker([48.0590638,4.1444084],{icon:icon_college,bounceOnAdd: true, bounceOnAddOptions: {duration: 500, height: 100},bounceOnAddCallback: function() {console.log('done')}}).bindPopup('&lt;p align=center&gt; &lt;font size=2&gt; &lt;b&gt;Langues par correspondance&lt;/font&gt;  &lt;br&gt;&lt;br&gt;CLG AMADIS JAMYN (public)&lt;/b&gt; &lt;br&gt;&lt;i&gt;CHAOURCE&lt;/i&gt; &lt;br&gt; &lt;table border align = center bgcolor = #D8D9CA width=100&gt; &lt;tr align=center &gt; &lt;th&gt; LV1 &lt;th&gt;&lt;tr align=center &gt; &lt;th&gt;LV2 &lt;th&gt;6&lt;tr align=center &gt; &lt;th&gt;LV3 &lt;th&gt;&lt;tr align=center &gt; &lt;th&gt; Lvapp &lt;th&gt;');LanguesCorresC0100008E.addTo (LanguesCorresC);</v>
      </c>
    </row>
    <row r="729" spans="1:17" x14ac:dyDescent="0.2">
      <c r="A729" s="7" t="s">
        <v>149</v>
      </c>
      <c r="B729" s="10" t="s">
        <v>590</v>
      </c>
      <c r="C729" s="7" t="s">
        <v>673</v>
      </c>
      <c r="D729" s="7" t="s">
        <v>225</v>
      </c>
      <c r="E729" s="7" t="s">
        <v>23</v>
      </c>
      <c r="F729" s="7" t="s">
        <v>226</v>
      </c>
      <c r="G729" s="7" t="s">
        <v>721</v>
      </c>
      <c r="H729" s="7" t="s">
        <v>1009</v>
      </c>
      <c r="I729" s="7" t="s">
        <v>1010</v>
      </c>
      <c r="J729" s="7" t="s">
        <v>1375</v>
      </c>
      <c r="K729" s="7" t="s">
        <v>1371</v>
      </c>
      <c r="L729" s="7" t="s">
        <v>185</v>
      </c>
      <c r="M729" s="50"/>
      <c r="N729" s="50">
        <v>13</v>
      </c>
      <c r="O729" s="50"/>
      <c r="P729" s="50"/>
      <c r="Q729" t="str">
        <f t="shared" si="14"/>
        <v>var LanguesCorresC0100081J=L.marker([48.2720099,4.0759401],{icon:icon_college,bounceOnAdd: true, bounceOnAddOptions: {duration: 500, height: 100},bounceOnAddCallback: function() {console.log('done')}}).bindPopup('&lt;p align=center&gt; &lt;font size=2&gt; &lt;b&gt;Langues par correspondance&lt;/font&gt;  &lt;br&gt;&lt;br&gt;CLG MARIE CURIE (public)&lt;/b&gt; &lt;br&gt;&lt;i&gt;TROYES&lt;/i&gt; &lt;br&gt; &lt;table border align = center bgcolor = #D8D9CA width=100&gt; &lt;tr align=center &gt; &lt;th&gt; LV1 &lt;th&gt;&lt;tr align=center &gt; &lt;th&gt;LV2 &lt;th&gt;13&lt;tr align=center &gt; &lt;th&gt;LV3 &lt;th&gt;&lt;tr align=center &gt; &lt;th&gt; Lvapp &lt;th&gt;');LanguesCorresC0100081J.addTo (LanguesCorresC);</v>
      </c>
    </row>
    <row r="730" spans="1:17" x14ac:dyDescent="0.2">
      <c r="A730" s="7" t="s">
        <v>149</v>
      </c>
      <c r="B730" s="10" t="s">
        <v>590</v>
      </c>
      <c r="C730" s="7" t="s">
        <v>673</v>
      </c>
      <c r="D730" s="7" t="s">
        <v>227</v>
      </c>
      <c r="E730" s="7" t="s">
        <v>23</v>
      </c>
      <c r="F730" s="7" t="s">
        <v>228</v>
      </c>
      <c r="G730" s="7" t="s">
        <v>722</v>
      </c>
      <c r="H730" s="7" t="s">
        <v>1011</v>
      </c>
      <c r="I730" s="7" t="s">
        <v>1012</v>
      </c>
      <c r="J730" s="7" t="s">
        <v>1375</v>
      </c>
      <c r="K730" s="7" t="s">
        <v>1371</v>
      </c>
      <c r="L730" s="7" t="s">
        <v>211</v>
      </c>
      <c r="M730" s="50"/>
      <c r="N730" s="50">
        <v>1</v>
      </c>
      <c r="O730" s="50"/>
      <c r="P730" s="50"/>
      <c r="Q730" t="str">
        <f t="shared" si="14"/>
        <v>var LanguesCorresC0100664T=L.marker([48.2981448,4.0427154],{icon:icon_college,bounceOnAdd: true, bounceOnAddOptions: {duration: 500, height: 100},bounceOnAddCallback: function() {console.log('done')}}).bindPopup('&lt;p align=center&gt; &lt;font size=2&gt; &lt;b&gt;Langues par correspondance&lt;/font&gt;  &lt;br&gt;&lt;br&gt;CLG PAUL LANGEVIN (public)&lt;/b&gt; &lt;br&gt;&lt;i&gt;SAINTE-SAVINE&lt;/i&gt;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&lt;th&gt;');LanguesCorresC0100664T.addTo (LanguesCorresC);</v>
      </c>
    </row>
    <row r="731" spans="1:17" x14ac:dyDescent="0.2">
      <c r="A731" s="7" t="s">
        <v>149</v>
      </c>
      <c r="B731" s="10" t="s">
        <v>590</v>
      </c>
      <c r="C731" s="7" t="s">
        <v>673</v>
      </c>
      <c r="D731" s="7" t="s">
        <v>246</v>
      </c>
      <c r="E731" s="7" t="s">
        <v>23</v>
      </c>
      <c r="F731" s="7" t="s">
        <v>247</v>
      </c>
      <c r="G731" s="7" t="s">
        <v>727</v>
      </c>
      <c r="H731" s="7" t="s">
        <v>1025</v>
      </c>
      <c r="I731" s="7" t="s">
        <v>1026</v>
      </c>
      <c r="J731" s="7" t="s">
        <v>1375</v>
      </c>
      <c r="K731" s="7" t="s">
        <v>1371</v>
      </c>
      <c r="L731" s="7" t="s">
        <v>166</v>
      </c>
      <c r="M731" s="50"/>
      <c r="N731" s="50">
        <v>1</v>
      </c>
      <c r="O731" s="50"/>
      <c r="P731" s="50"/>
      <c r="Q731" t="str">
        <f t="shared" si="14"/>
        <v>var LanguesCorresC0100807Y=L.marker([48.3045476,4.0338179],{icon:icon_college,bounceOnAdd: true, bounceOnAddOptions: {duration: 500, height: 100},bounceOnAddCallback: function() {console.log('done')}}).bindPopup('&lt;p align=center&gt; &lt;font size=2&gt; &lt;b&gt;Langues par correspondance&lt;/font&gt;  &lt;br&gt;&lt;br&gt;CLG PIERRE BROSSOLETTE (public)&lt;/b&gt; &lt;br&gt;&lt;i&gt;LA CHAPELLE-SAINT-LUC&lt;/i&gt;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&lt;th&gt;');LanguesCorresC0100807Y.addTo (LanguesCorresC);</v>
      </c>
    </row>
    <row r="732" spans="1:17" x14ac:dyDescent="0.2">
      <c r="A732" s="7" t="s">
        <v>356</v>
      </c>
      <c r="B732" s="10" t="s">
        <v>592</v>
      </c>
      <c r="C732" s="7" t="s">
        <v>673</v>
      </c>
      <c r="D732" s="7" t="s">
        <v>368</v>
      </c>
      <c r="E732" s="7" t="s">
        <v>23</v>
      </c>
      <c r="F732" s="7" t="s">
        <v>369</v>
      </c>
      <c r="G732" s="7" t="s">
        <v>734</v>
      </c>
      <c r="H732" s="7" t="s">
        <v>1037</v>
      </c>
      <c r="I732" s="7" t="s">
        <v>1038</v>
      </c>
      <c r="J732" s="7" t="s">
        <v>1375</v>
      </c>
      <c r="K732" s="7" t="s">
        <v>1371</v>
      </c>
      <c r="L732" s="7" t="s">
        <v>365</v>
      </c>
      <c r="M732" s="50"/>
      <c r="N732" s="50">
        <v>6</v>
      </c>
      <c r="O732" s="50"/>
      <c r="P732" s="50"/>
      <c r="Q732" t="str">
        <f t="shared" si="14"/>
        <v>var LanguesCorresC0510010J=L.marker([48.9559366,4.3534759],{icon:icon_college,bounceOnAdd: true, bounceOnAddOptions: {duration: 500, height: 100},bounceOnAddCallback: function() {console.log('done')}}).bindPopup('&lt;p align=center&gt; &lt;font size=2&gt; &lt;b&gt;Langues par correspondance&lt;/font&gt;  &lt;br&gt;&lt;br&gt;CLG VICTOR DURUY (public)&lt;/b&gt; &lt;br&gt;&lt;i&gt;CHALONS-EN-CHAMPAGNE&lt;/i&gt; &lt;br&gt; &lt;table border align = center bgcolor = #D8D9CA width=100&gt; &lt;tr align=center &gt; &lt;th&gt; LV1 &lt;th&gt;&lt;tr align=center &gt; &lt;th&gt;LV2 &lt;th&gt;6&lt;tr align=center &gt; &lt;th&gt;LV3 &lt;th&gt;&lt;tr align=center &gt; &lt;th&gt; Lvapp &lt;th&gt;');LanguesCorresC0510010J.addTo (LanguesCorresC);</v>
      </c>
    </row>
    <row r="733" spans="1:17" x14ac:dyDescent="0.2">
      <c r="A733" s="7" t="s">
        <v>356</v>
      </c>
      <c r="B733" s="10" t="s">
        <v>372</v>
      </c>
      <c r="C733" s="7" t="s">
        <v>673</v>
      </c>
      <c r="D733" s="7" t="s">
        <v>375</v>
      </c>
      <c r="E733" s="7" t="s">
        <v>23</v>
      </c>
      <c r="F733" s="7" t="s">
        <v>376</v>
      </c>
      <c r="G733" s="7" t="s">
        <v>737</v>
      </c>
      <c r="H733" s="7" t="s">
        <v>1043</v>
      </c>
      <c r="I733" s="7" t="s">
        <v>1044</v>
      </c>
      <c r="J733" s="7" t="s">
        <v>1375</v>
      </c>
      <c r="K733" s="7" t="s">
        <v>1371</v>
      </c>
      <c r="L733" s="7" t="s">
        <v>377</v>
      </c>
      <c r="M733" s="50"/>
      <c r="N733" s="50">
        <v>1</v>
      </c>
      <c r="O733" s="50"/>
      <c r="P733" s="50"/>
      <c r="Q733" t="str">
        <f t="shared" si="14"/>
        <v>var LanguesCorresC0510022X=L.marker([48.7495551,3.9910878],{icon:icon_college,bounceOnAdd: true, bounceOnAddOptions: {duration: 500, height: 100},bounceOnAddCallback: function() {console.log('done')}}).bindPopup('&lt;p align=center&gt; &lt;font size=2&gt; &lt;b&gt;Langues par correspondance&lt;/font&gt;  &lt;br&gt;&lt;br&gt;CLG STEPHANE MALLARME (public)&lt;/b&gt; &lt;br&gt;&lt;i&gt;FERE-CHAMPENOISE&lt;/i&gt;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&lt;th&gt;');LanguesCorresC0510022X.addTo (LanguesCorresC);</v>
      </c>
    </row>
    <row r="734" spans="1:17" x14ac:dyDescent="0.2">
      <c r="A734" s="7" t="s">
        <v>356</v>
      </c>
      <c r="B734" s="10" t="s">
        <v>592</v>
      </c>
      <c r="C734" s="7" t="s">
        <v>673</v>
      </c>
      <c r="D734" s="7" t="s">
        <v>422</v>
      </c>
      <c r="E734" s="7" t="s">
        <v>23</v>
      </c>
      <c r="F734" s="7" t="s">
        <v>416</v>
      </c>
      <c r="G734" s="7" t="s">
        <v>744</v>
      </c>
      <c r="H734" s="7" t="s">
        <v>1063</v>
      </c>
      <c r="I734" s="7" t="s">
        <v>1064</v>
      </c>
      <c r="J734" s="7" t="s">
        <v>1375</v>
      </c>
      <c r="K734" s="7" t="s">
        <v>1371</v>
      </c>
      <c r="L734" s="7" t="s">
        <v>423</v>
      </c>
      <c r="M734" s="50"/>
      <c r="N734" s="50">
        <v>26</v>
      </c>
      <c r="O734" s="50"/>
      <c r="P734" s="50"/>
      <c r="Q734" t="str">
        <f t="shared" si="14"/>
        <v>var LanguesCorresC0510056J=L.marker([49.1267227,4.5362884],{icon:icon_college,bounceOnAdd: true, bounceOnAddOptions: {duration: 500, height: 100},bounceOnAddCallback: function() {console.log('done')}}).bindPopup('&lt;p align=center&gt; &lt;font size=2&gt; &lt;b&gt;Langues par correspondance&lt;/font&gt;  &lt;br&gt;&lt;br&gt;CLG LOUIS PASTEUR (public)&lt;/b&gt; &lt;br&gt;&lt;i&gt;SUIPPES&lt;/i&gt; &lt;br&gt; &lt;table border align = center bgcolor = #D8D9CA width=100&gt; &lt;tr align=center &gt; &lt;th&gt; LV1 &lt;th&gt;&lt;tr align=center &gt; &lt;th&gt;LV2 &lt;th&gt;26&lt;tr align=center &gt; &lt;th&gt;LV3 &lt;th&gt;&lt;tr align=center &gt; &lt;th&gt; Lvapp &lt;th&gt;');LanguesCorresC0510056J.addTo (LanguesCorresC);</v>
      </c>
    </row>
    <row r="735" spans="1:17" x14ac:dyDescent="0.2">
      <c r="A735" s="7" t="s">
        <v>356</v>
      </c>
      <c r="B735" s="10" t="s">
        <v>372</v>
      </c>
      <c r="C735" s="7" t="s">
        <v>673</v>
      </c>
      <c r="D735" s="7" t="s">
        <v>424</v>
      </c>
      <c r="E735" s="7" t="s">
        <v>23</v>
      </c>
      <c r="F735" s="7" t="s">
        <v>425</v>
      </c>
      <c r="G735" s="7" t="s">
        <v>746</v>
      </c>
      <c r="H735" s="7" t="s">
        <v>1065</v>
      </c>
      <c r="I735" s="7" t="s">
        <v>1066</v>
      </c>
      <c r="J735" s="7" t="s">
        <v>1375</v>
      </c>
      <c r="K735" s="7" t="s">
        <v>1371</v>
      </c>
      <c r="L735" s="7" t="s">
        <v>426</v>
      </c>
      <c r="M735" s="50"/>
      <c r="N735" s="50">
        <v>17</v>
      </c>
      <c r="O735" s="50"/>
      <c r="P735" s="50"/>
      <c r="Q735" t="str">
        <f t="shared" si="14"/>
        <v>var LanguesCorresC0510059M=L.marker([48.9069248,4.0164152],{icon:icon_college,bounceOnAdd: true, bounceOnAddOptions: {duration: 500, height: 100},bounceOnAddCallback: function() {console.log('done')}}).bindPopup('&lt;p align=center&gt; &lt;font size=2&gt; &lt;b&gt;Langues par correspondance&lt;/font&gt;  &lt;br&gt;&lt;br&gt;CLG EUSTACHE DESCHAMPS (public)&lt;/b&gt; &lt;br&gt;&lt;i&gt;VERTUS&lt;/i&gt; &lt;br&gt; &lt;table border align = center bgcolor = #D8D9CA width=100&gt; &lt;tr align=center &gt; &lt;th&gt; LV1 &lt;th&gt;&lt;tr align=center &gt; &lt;th&gt;LV2 &lt;th&gt;17&lt;tr align=center &gt; &lt;th&gt;LV3 &lt;th&gt;&lt;tr align=center &gt; &lt;th&gt; Lvapp &lt;th&gt;');LanguesCorresC0510059M.addTo (LanguesCorresC);</v>
      </c>
    </row>
    <row r="736" spans="1:17" x14ac:dyDescent="0.2">
      <c r="A736" s="7" t="s">
        <v>356</v>
      </c>
      <c r="B736" s="10" t="s">
        <v>394</v>
      </c>
      <c r="C736" s="7" t="s">
        <v>673</v>
      </c>
      <c r="D736" s="7" t="s">
        <v>438</v>
      </c>
      <c r="E736" s="7" t="s">
        <v>23</v>
      </c>
      <c r="F736" s="7" t="s">
        <v>439</v>
      </c>
      <c r="G736" s="7" t="s">
        <v>750</v>
      </c>
      <c r="H736" s="7" t="s">
        <v>1073</v>
      </c>
      <c r="I736" s="7" t="s">
        <v>1074</v>
      </c>
      <c r="J736" s="7" t="s">
        <v>1375</v>
      </c>
      <c r="K736" s="7" t="s">
        <v>1371</v>
      </c>
      <c r="L736" s="7" t="s">
        <v>394</v>
      </c>
      <c r="M736" s="50"/>
      <c r="N736" s="50">
        <v>2</v>
      </c>
      <c r="O736" s="50"/>
      <c r="P736" s="50"/>
      <c r="Q736" t="str">
        <f t="shared" si="14"/>
        <v>var LanguesCorresC0511085C=L.marker([49.2530345,4.0588493],{icon:icon_college,bounceOnAdd: true, bounceOnAddOptions: {duration: 500, height: 100},bounceOnAddCallback: function() {console.log('done')}}).bindPopup('&lt;p align=center&gt; &lt;font size=2&gt; &lt;b&gt;Langues par correspondance&lt;/font&gt;  &lt;br&gt;&lt;br&gt;CLG ROBERT SCHUMAN (public)&lt;/b&gt; &lt;br&gt;&lt;i&gt;REIMS&lt;/i&gt;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&lt;th&gt;');LanguesCorresC0511085C.addTo (LanguesCorresC);</v>
      </c>
    </row>
    <row r="737" spans="1:17" x14ac:dyDescent="0.2">
      <c r="A737" s="7" t="s">
        <v>356</v>
      </c>
      <c r="B737" s="10" t="s">
        <v>394</v>
      </c>
      <c r="C737" s="7" t="s">
        <v>673</v>
      </c>
      <c r="D737" s="7" t="s">
        <v>480</v>
      </c>
      <c r="E737" s="7" t="s">
        <v>23</v>
      </c>
      <c r="F737" s="7" t="s">
        <v>481</v>
      </c>
      <c r="G737" s="7" t="s">
        <v>753</v>
      </c>
      <c r="H737" s="7" t="s">
        <v>1077</v>
      </c>
      <c r="I737" s="7" t="s">
        <v>1078</v>
      </c>
      <c r="J737" s="7" t="s">
        <v>1375</v>
      </c>
      <c r="K737" s="7" t="s">
        <v>1371</v>
      </c>
      <c r="L737" s="7" t="s">
        <v>482</v>
      </c>
      <c r="M737" s="50"/>
      <c r="N737" s="50">
        <v>1</v>
      </c>
      <c r="O737" s="50"/>
      <c r="P737" s="50"/>
      <c r="Q737" t="str">
        <f t="shared" si="14"/>
        <v>var LanguesCorresC0511187N=L.marker([49.2485825,3.9889405],{icon:icon_college,bounceOnAdd: true, bounceOnAddOptions: {duration: 500, height: 100},bounceOnAddCallback: function() {console.log('done')}}).bindPopup('&lt;p align=center&gt; &lt;font size=2&gt; &lt;b&gt;Langues par correspondance&lt;/font&gt;  &lt;br&gt;&lt;br&gt;CLG PAULETTE BILLA (public)&lt;/b&gt; &lt;br&gt;&lt;i&gt;TINQUEUX&lt;/i&gt;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&lt;th&gt;');LanguesCorresC0511187N.addTo (LanguesCorresC);</v>
      </c>
    </row>
    <row r="738" spans="1:17" x14ac:dyDescent="0.2">
      <c r="A738" s="7" t="s">
        <v>356</v>
      </c>
      <c r="B738" s="10" t="s">
        <v>372</v>
      </c>
      <c r="C738" s="7" t="s">
        <v>673</v>
      </c>
      <c r="D738" s="7" t="s">
        <v>485</v>
      </c>
      <c r="E738" s="7" t="s">
        <v>23</v>
      </c>
      <c r="F738" s="7" t="s">
        <v>486</v>
      </c>
      <c r="G738" s="7" t="s">
        <v>755</v>
      </c>
      <c r="H738" s="7" t="s">
        <v>1081</v>
      </c>
      <c r="I738" s="7" t="s">
        <v>1082</v>
      </c>
      <c r="J738" s="7" t="s">
        <v>1375</v>
      </c>
      <c r="K738" s="7" t="s">
        <v>1371</v>
      </c>
      <c r="L738" s="7" t="s">
        <v>372</v>
      </c>
      <c r="M738" s="50"/>
      <c r="N738" s="50">
        <v>1</v>
      </c>
      <c r="O738" s="50"/>
      <c r="P738" s="50"/>
      <c r="Q738" t="str">
        <f t="shared" si="14"/>
        <v>var LanguesCorresC0511189R=L.marker([49.0541088,3.9498929],{icon:icon_college,bounceOnAdd: true, bounceOnAddOptions: {duration: 500, height: 100},bounceOnAddCallback: function() {console.log('done')}}).bindPopup('&lt;p align=center&gt; &lt;font size=2&gt; &lt;b&gt;Langues par correspondance&lt;/font&gt;  &lt;br&gt;&lt;br&gt;CLG COTE LEGRIS (public)&lt;/b&gt; &lt;br&gt;&lt;i&gt;EPERNAY&lt;/i&gt;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&lt;th&gt;');LanguesCorresC0511189R.addTo (LanguesCorresC);</v>
      </c>
    </row>
    <row r="739" spans="1:17" x14ac:dyDescent="0.2">
      <c r="A739" s="7" t="s">
        <v>356</v>
      </c>
      <c r="B739" s="10" t="s">
        <v>592</v>
      </c>
      <c r="C739" s="7" t="s">
        <v>673</v>
      </c>
      <c r="D739" s="7" t="s">
        <v>497</v>
      </c>
      <c r="E739" s="7" t="s">
        <v>23</v>
      </c>
      <c r="F739" s="7" t="s">
        <v>498</v>
      </c>
      <c r="G739" s="7" t="s">
        <v>760</v>
      </c>
      <c r="H739" s="7" t="s">
        <v>1343</v>
      </c>
      <c r="I739" s="7" t="s">
        <v>1344</v>
      </c>
      <c r="J739" s="7" t="s">
        <v>1375</v>
      </c>
      <c r="K739" s="7" t="s">
        <v>1371</v>
      </c>
      <c r="L739" s="7" t="s">
        <v>432</v>
      </c>
      <c r="M739" s="50"/>
      <c r="N739" s="50">
        <v>1</v>
      </c>
      <c r="O739" s="50"/>
      <c r="P739" s="50"/>
      <c r="Q739" t="str">
        <f t="shared" si="14"/>
        <v>var LanguesCorresC0511256N=L.marker([48.7287757,4.5805229],{icon:icon_college,bounceOnAdd: true, bounceOnAddOptions: {duration: 500, height: 100},bounceOnAddCallback: function() {console.log('done')}}).bindPopup('&lt;p align=center&gt; &lt;font size=2&gt; &lt;b&gt;Langues par correspondance&lt;/font&gt;  &lt;br&gt;&lt;br&gt;CLG LES INDES (public)&lt;/b&gt; &lt;br&gt;&lt;i&gt;VITRY-LE-FRANCOIS&lt;/i&gt;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&lt;th&gt;');LanguesCorresC0511256N.addTo (LanguesCorresC);</v>
      </c>
    </row>
    <row r="740" spans="1:17" x14ac:dyDescent="0.2">
      <c r="A740" s="7" t="s">
        <v>609</v>
      </c>
      <c r="B740" s="10" t="s">
        <v>578</v>
      </c>
      <c r="C740" s="7" t="s">
        <v>673</v>
      </c>
      <c r="D740" s="7" t="s">
        <v>266</v>
      </c>
      <c r="E740" s="7" t="s">
        <v>23</v>
      </c>
      <c r="F740" s="7" t="s">
        <v>267</v>
      </c>
      <c r="G740" s="7" t="s">
        <v>774</v>
      </c>
      <c r="H740" s="7" t="s">
        <v>1119</v>
      </c>
      <c r="I740" s="7" t="s">
        <v>1120</v>
      </c>
      <c r="J740" s="7" t="s">
        <v>1375</v>
      </c>
      <c r="K740" s="7" t="s">
        <v>1371</v>
      </c>
      <c r="L740" s="7" t="s">
        <v>607</v>
      </c>
      <c r="M740" s="50"/>
      <c r="N740" s="50">
        <v>5</v>
      </c>
      <c r="O740" s="50"/>
      <c r="P740" s="50"/>
      <c r="Q740" t="str">
        <f t="shared" si="14"/>
        <v>var LanguesCorresC0520004X=L.marker([48.2013628,5.5881611],{icon:icon_college,bounceOnAdd: true, bounceOnAddOptions: {duration: 500, height: 100},bounceOnAddCallback: function() {console.log('done')}}).bindPopup('&lt;p align=center&gt; &lt;font size=2&gt; &lt;b&gt;Langues par correspondance&lt;/font&gt;  &lt;br&gt;&lt;br&gt;CLG LOUIS BRUNTZ (public)&lt;/b&gt; &lt;br&gt;&lt;i&gt;BOURMONT-ENTRE-MEUSE-ET-MOUZON&lt;/i&gt; &lt;br&gt; &lt;table border align = center bgcolor = #D8D9CA width=100&gt; &lt;tr align=center &gt; &lt;th&gt; LV1 &lt;th&gt;&lt;tr align=center &gt; &lt;th&gt;LV2 &lt;th&gt;5&lt;tr align=center &gt; &lt;th&gt;LV3 &lt;th&gt;&lt;tr align=center &gt; &lt;th&gt; Lvapp &lt;th&gt;');LanguesCorresC0520004X.addTo (LanguesCorresC);</v>
      </c>
    </row>
    <row r="741" spans="1:17" x14ac:dyDescent="0.2">
      <c r="A741" s="7" t="s">
        <v>609</v>
      </c>
      <c r="B741" s="10" t="s">
        <v>578</v>
      </c>
      <c r="C741" s="7" t="s">
        <v>673</v>
      </c>
      <c r="D741" s="7" t="s">
        <v>277</v>
      </c>
      <c r="E741" s="7" t="s">
        <v>23</v>
      </c>
      <c r="F741" s="7" t="s">
        <v>278</v>
      </c>
      <c r="G741" s="7" t="s">
        <v>776</v>
      </c>
      <c r="H741" s="7" t="s">
        <v>1125</v>
      </c>
      <c r="I741" s="7" t="s">
        <v>1126</v>
      </c>
      <c r="J741" s="7" t="s">
        <v>1375</v>
      </c>
      <c r="K741" s="7" t="s">
        <v>1371</v>
      </c>
      <c r="L741" s="7" t="s">
        <v>279</v>
      </c>
      <c r="M741" s="50"/>
      <c r="N741" s="50">
        <v>9</v>
      </c>
      <c r="O741" s="50"/>
      <c r="P741" s="50"/>
      <c r="Q741" t="str">
        <f t="shared" si="14"/>
        <v>var LanguesCorresC0520017L=L.marker([47.7809133,5.6067936],{icon:icon_college,bounceOnAdd: true, bounceOnAddOptions: {duration: 500, height: 100},bounceOnAddCallback: function() {console.log('done')}}).bindPopup('&lt;p align=center&gt; &lt;font size=2&gt; &lt;b&gt;Langues par correspondance&lt;/font&gt;  &lt;br&gt;&lt;br&gt;CLG DES TROIS PROVINCES (public)&lt;/b&gt; &lt;br&gt;&lt;i&gt;FAYL-BILLOT&lt;/i&gt; &lt;br&gt; &lt;table border align = center bgcolor = #D8D9CA width=100&gt; &lt;tr align=center &gt; &lt;th&gt; LV1 &lt;th&gt;&lt;tr align=center &gt; &lt;th&gt;LV2 &lt;th&gt;9&lt;tr align=center &gt; &lt;th&gt;LV3 &lt;th&gt;&lt;tr align=center &gt; &lt;th&gt; Lvapp &lt;th&gt;');LanguesCorresC0520017L.addTo (LanguesCorresC);</v>
      </c>
    </row>
    <row r="742" spans="1:17" x14ac:dyDescent="0.2">
      <c r="A742" s="7" t="s">
        <v>609</v>
      </c>
      <c r="B742" s="10" t="s">
        <v>578</v>
      </c>
      <c r="C742" s="7" t="s">
        <v>673</v>
      </c>
      <c r="D742" s="7" t="s">
        <v>298</v>
      </c>
      <c r="E742" s="7" t="s">
        <v>23</v>
      </c>
      <c r="F742" s="7" t="s">
        <v>299</v>
      </c>
      <c r="G742" s="7" t="s">
        <v>781</v>
      </c>
      <c r="H742" s="7" t="s">
        <v>1347</v>
      </c>
      <c r="I742" s="7" t="s">
        <v>1348</v>
      </c>
      <c r="J742" s="7" t="s">
        <v>1375</v>
      </c>
      <c r="K742" s="7" t="s">
        <v>1371</v>
      </c>
      <c r="L742" s="7" t="s">
        <v>595</v>
      </c>
      <c r="M742" s="50"/>
      <c r="N742" s="50">
        <v>1</v>
      </c>
      <c r="O742" s="50"/>
      <c r="P742" s="50"/>
      <c r="Q742" t="str">
        <f t="shared" si="14"/>
        <v>var LanguesCorresC0520026W=L.marker([47.6787172,5.2886512],{icon:icon_college,bounceOnAdd: true, bounceOnAddOptions: {duration: 500, height: 100},bounceOnAddCallback: function() {console.log('done')}}).bindPopup('&lt;p align=center&gt; &lt;font size=2&gt; &lt;b&gt;Langues par correspondance&lt;/font&gt;  &lt;br&gt;&lt;br&gt;CLG LES VIGNES DU CREY (public)&lt;/b&gt; &lt;br&gt;&lt;i&gt;LE MONTSAUGEONNAIS&lt;/i&gt;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&lt;th&gt;');LanguesCorresC0520026W.addTo (LanguesCorresC);</v>
      </c>
    </row>
    <row r="743" spans="1:17" x14ac:dyDescent="0.2">
      <c r="A743" s="7" t="s">
        <v>609</v>
      </c>
      <c r="B743" s="10" t="s">
        <v>578</v>
      </c>
      <c r="C743" s="7" t="s">
        <v>673</v>
      </c>
      <c r="D743" s="7" t="s">
        <v>325</v>
      </c>
      <c r="E743" s="7" t="s">
        <v>23</v>
      </c>
      <c r="F743" s="7" t="s">
        <v>326</v>
      </c>
      <c r="G743" s="7" t="s">
        <v>788</v>
      </c>
      <c r="H743" s="7" t="s">
        <v>1145</v>
      </c>
      <c r="I743" s="7" t="s">
        <v>1146</v>
      </c>
      <c r="J743" s="7" t="s">
        <v>1375</v>
      </c>
      <c r="K743" s="7" t="s">
        <v>1371</v>
      </c>
      <c r="L743" s="7" t="s">
        <v>327</v>
      </c>
      <c r="M743" s="50"/>
      <c r="N743" s="50">
        <v>1</v>
      </c>
      <c r="O743" s="50"/>
      <c r="P743" s="50"/>
      <c r="Q743" t="str">
        <f t="shared" si="14"/>
        <v>var LanguesCorresC0520706K=L.marker([47.959704,5.7453838],{icon:icon_college,bounceOnAdd: true, bounceOnAddOptions: {duration: 500, height: 100},bounceOnAddCallback: function() {console.log('done')}}).bindPopup('&lt;p align=center&gt; &lt;font size=2&gt; &lt;b&gt;Langues par correspondance&lt;/font&gt;  &lt;br&gt;&lt;br&gt;CLG MONTMORENCY (public)&lt;/b&gt; &lt;br&gt;&lt;i&gt;BOURBONNE-LES-BAINS&lt;/i&gt;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&lt;th&gt;');LanguesCorresC0520706K.addTo (LanguesCorresC);</v>
      </c>
    </row>
    <row r="744" spans="1:17" x14ac:dyDescent="0.2">
      <c r="A744" s="7" t="s">
        <v>609</v>
      </c>
      <c r="B744" s="10" t="s">
        <v>578</v>
      </c>
      <c r="C744" s="7" t="s">
        <v>673</v>
      </c>
      <c r="D744" s="7" t="s">
        <v>342</v>
      </c>
      <c r="E744" s="7" t="s">
        <v>23</v>
      </c>
      <c r="F744" s="7" t="s">
        <v>596</v>
      </c>
      <c r="G744" s="7" t="s">
        <v>793</v>
      </c>
      <c r="H744" s="7" t="s">
        <v>1155</v>
      </c>
      <c r="I744" s="7" t="s">
        <v>1156</v>
      </c>
      <c r="J744" s="7" t="s">
        <v>1375</v>
      </c>
      <c r="K744" s="7" t="s">
        <v>1371</v>
      </c>
      <c r="L744" s="7" t="s">
        <v>608</v>
      </c>
      <c r="M744" s="50"/>
      <c r="N744" s="50">
        <v>1</v>
      </c>
      <c r="O744" s="50"/>
      <c r="P744" s="50"/>
      <c r="Q744" t="str">
        <f t="shared" si="14"/>
        <v>var LanguesCorresC0520814C=L.marker([48.2226029,4.8907636],{icon:icon_college,bounceOnAdd: true, bounceOnAddOptions: {duration: 500, height: 100},bounceOnAddCallback: function() {console.log('done')}}).bindPopup('&lt;p align=center&gt; &lt;font size=2&gt; &lt;b&gt;Langues par correspondance&lt;/font&gt;  &lt;br&gt;&lt;br&gt;CLG COLOMBEY LES DEUX ÉGLISES (public)&lt;/b&gt; &lt;br&gt;&lt;i&gt;COLOMBEY LES DEUX EGLISES&lt;/i&gt;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&lt;th&gt;');LanguesCorresC0520814C.addTo (LanguesCorresC);</v>
      </c>
    </row>
    <row r="745" spans="1:17" x14ac:dyDescent="0.2">
      <c r="A745" s="7" t="s">
        <v>149</v>
      </c>
      <c r="B745" s="10" t="s">
        <v>589</v>
      </c>
      <c r="C745" s="7" t="s">
        <v>674</v>
      </c>
      <c r="D745" s="7" t="s">
        <v>204</v>
      </c>
      <c r="E745" s="7" t="s">
        <v>23</v>
      </c>
      <c r="F745" s="7" t="s">
        <v>205</v>
      </c>
      <c r="G745" s="7" t="s">
        <v>801</v>
      </c>
      <c r="H745" s="7" t="s">
        <v>1171</v>
      </c>
      <c r="I745" s="7" t="s">
        <v>1172</v>
      </c>
      <c r="J745" s="7" t="s">
        <v>1375</v>
      </c>
      <c r="K745" s="7" t="s">
        <v>1371</v>
      </c>
      <c r="L745" s="7" t="s">
        <v>206</v>
      </c>
      <c r="M745" s="50"/>
      <c r="N745" s="50">
        <v>2</v>
      </c>
      <c r="O745" s="50"/>
      <c r="P745" s="50"/>
      <c r="Q745" t="str">
        <f t="shared" si="14"/>
        <v>var LanguesCorresC0100051B=L.marker([48.30117,3.7636321],{icon:icon_college,bounceOnAdd: true, bounceOnAddOptions: {duration: 500, height: 100},bounceOnAddCallback: function() {console.log('done')}}).bindPopup('&lt;p align=center&gt; &lt;font size=2&gt; &lt;b&gt;Langues par correspondance&lt;/font&gt;  &lt;br&gt;&lt;br&gt;CLG ST LOUP (privé)&lt;/b&gt; &lt;br&gt;&lt;i&gt;MESNIL-SAINT-LOUP&lt;/i&gt;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&lt;th&gt;');LanguesCorresC0100051B.addTo (LanguesCorresC);</v>
      </c>
    </row>
    <row r="746" spans="1:17" x14ac:dyDescent="0.2">
      <c r="A746" s="7" t="s">
        <v>11</v>
      </c>
      <c r="B746" s="10" t="s">
        <v>576</v>
      </c>
      <c r="C746" s="7" t="s">
        <v>673</v>
      </c>
      <c r="D746" s="7" t="s">
        <v>12</v>
      </c>
      <c r="E746" s="7" t="s">
        <v>13</v>
      </c>
      <c r="F746" s="7" t="s">
        <v>14</v>
      </c>
      <c r="G746" s="7" t="s">
        <v>823</v>
      </c>
      <c r="H746" s="7" t="s">
        <v>1217</v>
      </c>
      <c r="I746" s="7" t="s">
        <v>1218</v>
      </c>
      <c r="J746" s="7" t="s">
        <v>1377</v>
      </c>
      <c r="K746" s="7" t="s">
        <v>1372</v>
      </c>
      <c r="L746" s="7" t="s">
        <v>15</v>
      </c>
      <c r="M746" s="50"/>
      <c r="N746" s="50">
        <v>9</v>
      </c>
      <c r="O746" s="50"/>
      <c r="P746" s="50"/>
      <c r="Q746" t="str">
        <f t="shared" si="14"/>
        <v>var LanguesCorresL0080006N=L.marker([49.7729701,4.7296236],{icon:icon_lycee,bounceOnAdd: true, bounceOnAddOptions: {duration: 500, height: 100},bounceOnAddCallback: function() {console.log('done')}}).bindPopup('&lt;p align=center&gt; &lt;font size=2&gt; &lt;b&gt;Langues par correspondance&lt;/font&gt;  &lt;br&gt;&lt;br&gt;LG CHANZY (public)&lt;/b&gt; &lt;br&gt;&lt;i&gt;CHARLEVILLE-MEZIERES&lt;/i&gt; &lt;br&gt; &lt;table border align = center bgcolor = #D8D9CA width=100&gt; &lt;tr align=center &gt; &lt;th&gt; LV1 &lt;th&gt;&lt;tr align=center &gt; &lt;th&gt;LV2 &lt;th&gt;9&lt;tr align=center &gt; &lt;th&gt;LV3 &lt;th&gt;&lt;tr align=center &gt; &lt;th&gt; Lvapp &lt;th&gt;');LanguesCorresL0080006N.addTo (LanguesCorresL);</v>
      </c>
    </row>
    <row r="747" spans="1:17" x14ac:dyDescent="0.2">
      <c r="A747" s="7" t="s">
        <v>11</v>
      </c>
      <c r="B747" s="10" t="s">
        <v>577</v>
      </c>
      <c r="C747" s="7" t="s">
        <v>673</v>
      </c>
      <c r="D747" s="7" t="s">
        <v>67</v>
      </c>
      <c r="E747" s="7" t="s">
        <v>13</v>
      </c>
      <c r="F747" s="7" t="s">
        <v>68</v>
      </c>
      <c r="G747" s="7" t="s">
        <v>825</v>
      </c>
      <c r="H747" s="7" t="s">
        <v>1221</v>
      </c>
      <c r="I747" s="7" t="s">
        <v>1222</v>
      </c>
      <c r="J747" s="7" t="s">
        <v>1377</v>
      </c>
      <c r="K747" s="7" t="s">
        <v>1372</v>
      </c>
      <c r="L747" s="7" t="s">
        <v>69</v>
      </c>
      <c r="M747" s="50"/>
      <c r="N747" s="50">
        <v>1</v>
      </c>
      <c r="O747" s="50"/>
      <c r="P747" s="50"/>
      <c r="Q747" t="str">
        <f t="shared" si="14"/>
        <v>var LanguesCorresL0080053P=L.marker([49.3972499,4.6970741],{icon:icon_lycee,bounceOnAdd: true, bounceOnAddOptions: {duration: 500, height: 100},bounceOnAddCallback: function() {console.log('done')}}).bindPopup('&lt;p align=center&gt; &lt;font size=2&gt; &lt;b&gt;Langues par correspondance&lt;/font&gt;  &lt;br&gt;&lt;br&gt;LG THOMAS MASARYK (public)&lt;/b&gt; &lt;br&gt;&lt;i&gt;VOUZIERS&lt;/i&gt;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&lt;th&gt;');LanguesCorresL0080053P.addTo (LanguesCorresL);</v>
      </c>
    </row>
    <row r="748" spans="1:17" x14ac:dyDescent="0.2">
      <c r="A748" s="7" t="s">
        <v>149</v>
      </c>
      <c r="B748" s="10" t="s">
        <v>590</v>
      </c>
      <c r="C748" s="7" t="s">
        <v>673</v>
      </c>
      <c r="D748" s="7" t="s">
        <v>261</v>
      </c>
      <c r="E748" s="7" t="s">
        <v>13</v>
      </c>
      <c r="F748" s="7" t="s">
        <v>262</v>
      </c>
      <c r="G748" s="7" t="s">
        <v>826</v>
      </c>
      <c r="H748" s="7" t="s">
        <v>1223</v>
      </c>
      <c r="I748" s="7" t="s">
        <v>1224</v>
      </c>
      <c r="J748" s="7" t="s">
        <v>1377</v>
      </c>
      <c r="K748" s="7" t="s">
        <v>1372</v>
      </c>
      <c r="L748" s="7" t="s">
        <v>185</v>
      </c>
      <c r="M748" s="50"/>
      <c r="N748" s="50">
        <v>8</v>
      </c>
      <c r="O748" s="50">
        <v>1</v>
      </c>
      <c r="P748" s="50"/>
      <c r="Q748" t="str">
        <f t="shared" si="14"/>
        <v>var LanguesCorresL0101028N=L.marker([48.2919217,4.0788493],{icon:icon_lycee,bounceOnAdd: true, bounceOnAddOptions: {duration: 500, height: 100},bounceOnAddCallback: function() {console.log('done')}}).bindPopup('&lt;p align=center&gt; &lt;font size=2&gt; &lt;b&gt;Langues par correspondance&lt;/font&gt;  &lt;br&gt;&lt;br&gt;LG CAMILLE CLAUDEL (public)&lt;/b&gt; &lt;br&gt;&lt;i&gt;TROYES&lt;/i&gt; &lt;br&gt; &lt;table border align = center bgcolor = #D8D9CA width=100&gt; &lt;tr align=center &gt; &lt;th&gt; LV1 &lt;th&gt;&lt;tr align=center &gt; &lt;th&gt;LV2 &lt;th&gt;8&lt;tr align=center &gt; &lt;th&gt;LV3 &lt;th&gt;1&lt;tr align=center &gt; &lt;th&gt; Lvapp &lt;th&gt;');LanguesCorresL0101028N.addTo (LanguesCorresL);</v>
      </c>
    </row>
    <row r="749" spans="1:17" x14ac:dyDescent="0.2">
      <c r="A749" s="7" t="s">
        <v>356</v>
      </c>
      <c r="B749" s="10" t="s">
        <v>592</v>
      </c>
      <c r="C749" s="7" t="s">
        <v>673</v>
      </c>
      <c r="D749" s="7" t="s">
        <v>363</v>
      </c>
      <c r="E749" s="7" t="s">
        <v>13</v>
      </c>
      <c r="F749" s="7" t="s">
        <v>364</v>
      </c>
      <c r="G749" s="7" t="s">
        <v>827</v>
      </c>
      <c r="H749" s="7" t="s">
        <v>1225</v>
      </c>
      <c r="I749" s="7" t="s">
        <v>1226</v>
      </c>
      <c r="J749" s="7" t="s">
        <v>1377</v>
      </c>
      <c r="K749" s="7" t="s">
        <v>1372</v>
      </c>
      <c r="L749" s="7" t="s">
        <v>365</v>
      </c>
      <c r="M749" s="50"/>
      <c r="N749" s="50">
        <v>2</v>
      </c>
      <c r="O749" s="50"/>
      <c r="P749" s="50"/>
      <c r="Q749" t="str">
        <f t="shared" si="14"/>
        <v>var LanguesCorresL0510006E=L.marker([48.959898,4.3628692],{icon:icon_lycee,bounceOnAdd: true, bounceOnAddOptions: {duration: 500, height: 100},bounceOnAddCallback: function() {console.log('done')}}).bindPopup('&lt;p align=center&gt; &lt;font size=2&gt; &lt;b&gt;Langues par correspondance&lt;/font&gt;  &lt;br&gt;&lt;br&gt;LG PIERRE BAYEN (public)&lt;/b&gt; &lt;br&gt;&lt;i&gt;CHALONS-EN-CHAMPAGNE&lt;/i&gt;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&lt;th&gt;');LanguesCorresL0510006E.addTo (LanguesCorresL);</v>
      </c>
    </row>
    <row r="750" spans="1:17" x14ac:dyDescent="0.2">
      <c r="A750" s="7" t="s">
        <v>356</v>
      </c>
      <c r="B750" s="10" t="s">
        <v>394</v>
      </c>
      <c r="C750" s="7" t="s">
        <v>673</v>
      </c>
      <c r="D750" s="7" t="s">
        <v>392</v>
      </c>
      <c r="E750" s="7" t="s">
        <v>13</v>
      </c>
      <c r="F750" s="7" t="s">
        <v>393</v>
      </c>
      <c r="G750" s="7" t="s">
        <v>828</v>
      </c>
      <c r="H750" s="7" t="s">
        <v>1227</v>
      </c>
      <c r="I750" s="7" t="s">
        <v>1228</v>
      </c>
      <c r="J750" s="7" t="s">
        <v>1377</v>
      </c>
      <c r="K750" s="7" t="s">
        <v>1372</v>
      </c>
      <c r="L750" s="7" t="s">
        <v>394</v>
      </c>
      <c r="M750" s="50"/>
      <c r="N750" s="50">
        <v>5</v>
      </c>
      <c r="O750" s="50"/>
      <c r="P750" s="50"/>
      <c r="Q750" t="str">
        <f t="shared" si="14"/>
        <v>var LanguesCorresL0510031G=L.marker([49.2507343,4.046329],{icon:icon_lycee,bounceOnAdd: true, bounceOnAddOptions: {duration: 500, height: 100},bounceOnAddCallback: function() {console.log('done')}}).bindPopup('&lt;p align=center&gt; &lt;font size=2&gt; &lt;b&gt;Langues par correspondance&lt;/font&gt;  &lt;br&gt;&lt;br&gt;LG GEORGES CLEMENCEAU (public)&lt;/b&gt; &lt;br&gt;&lt;i&gt;REIMS&lt;/i&gt; &lt;br&gt; &lt;table border align = center bgcolor = #D8D9CA width=100&gt; &lt;tr align=center &gt; &lt;th&gt; LV1 &lt;th&gt;&lt;tr align=center &gt; &lt;th&gt;LV2 &lt;th&gt;5&lt;tr align=center &gt; &lt;th&gt;LV3 &lt;th&gt;&lt;tr align=center &gt; &lt;th&gt; Lvapp &lt;th&gt;');LanguesCorresL0510031G.addTo (LanguesCorresL);</v>
      </c>
    </row>
    <row r="751" spans="1:17" x14ac:dyDescent="0.2">
      <c r="A751" s="7" t="s">
        <v>11</v>
      </c>
      <c r="B751" s="10" t="s">
        <v>576</v>
      </c>
      <c r="C751" s="7" t="s">
        <v>674</v>
      </c>
      <c r="D751" s="7" t="s">
        <v>75</v>
      </c>
      <c r="E751" s="7" t="s">
        <v>13</v>
      </c>
      <c r="F751" s="7" t="s">
        <v>77</v>
      </c>
      <c r="G751" s="7" t="s">
        <v>829</v>
      </c>
      <c r="H751" s="7" t="s">
        <v>1169</v>
      </c>
      <c r="I751" s="7" t="s">
        <v>1170</v>
      </c>
      <c r="J751" s="7" t="s">
        <v>1377</v>
      </c>
      <c r="K751" s="7" t="s">
        <v>1372</v>
      </c>
      <c r="L751" s="7" t="s">
        <v>57</v>
      </c>
      <c r="M751" s="50"/>
      <c r="N751" s="50"/>
      <c r="O751" s="50">
        <v>3</v>
      </c>
      <c r="P751" s="50"/>
      <c r="Q751" t="str">
        <f t="shared" si="14"/>
        <v>var LanguesCorresL0080081V=L.marker([49.7000019,4.9304687],{icon:icon_lycee,bounceOnAdd: true, bounceOnAddOptions: {duration: 500, height: 100},bounceOnAddCallback: function() {console.log('done')}}).bindPopup('&lt;p align=center&gt; &lt;font size=2&gt; &lt;b&gt;Langues par correspondance&lt;/font&gt;  &lt;br&gt;&lt;br&gt;LG MABILLON (privé)&lt;/b&gt; &lt;br&gt;&lt;i&gt;SEDAN&lt;/i&gt; &lt;br&gt; &lt;table border align = center bgcolor = #D8D9CA width=100&gt; &lt;tr align=center &gt; &lt;th&gt; LV1 &lt;th&gt;&lt;tr align=center &gt; &lt;th&gt;LV2 &lt;th&gt;&lt;tr align=center &gt; &lt;th&gt;LV3 &lt;th&gt;3&lt;tr align=center &gt; &lt;th&gt; Lvapp &lt;th&gt;');LanguesCorresL0080081V.addTo (LanguesCorresL);</v>
      </c>
    </row>
    <row r="752" spans="1:17" x14ac:dyDescent="0.2">
      <c r="A752" s="7" t="s">
        <v>149</v>
      </c>
      <c r="B752" s="10" t="s">
        <v>590</v>
      </c>
      <c r="C752" s="7" t="s">
        <v>674</v>
      </c>
      <c r="D752" s="7" t="s">
        <v>202</v>
      </c>
      <c r="E752" s="7" t="s">
        <v>13</v>
      </c>
      <c r="F752" s="7" t="s">
        <v>203</v>
      </c>
      <c r="G752" s="7" t="s">
        <v>831</v>
      </c>
      <c r="H752" s="7" t="s">
        <v>1229</v>
      </c>
      <c r="I752" s="7" t="s">
        <v>1230</v>
      </c>
      <c r="J752" s="7" t="s">
        <v>1377</v>
      </c>
      <c r="K752" s="7" t="s">
        <v>1372</v>
      </c>
      <c r="L752" s="7" t="s">
        <v>185</v>
      </c>
      <c r="M752" s="50"/>
      <c r="N752" s="50">
        <v>1</v>
      </c>
      <c r="O752" s="50"/>
      <c r="P752" s="50"/>
      <c r="Q752" t="str">
        <f t="shared" si="14"/>
        <v>var LanguesCorresL0100047X=L.marker([48.2967947,4.0705653],{icon:icon_lycee,bounceOnAdd: true, bounceOnAddOptions: {duration: 500, height: 100},bounceOnAddCallback: function() {console.log('done')}}).bindPopup('&lt;p align=center&gt; &lt;font size=2&gt; &lt;b&gt;Langues par correspondance&lt;/font&gt;  &lt;br&gt;&lt;br&gt;LG ST BERNARD (privé)&lt;/b&gt; &lt;br&gt;&lt;i&gt;TROYES&lt;/i&gt;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&lt;th&gt;');LanguesCorresL0100047X.addTo (LanguesCorresL);</v>
      </c>
    </row>
    <row r="753" spans="1:17" x14ac:dyDescent="0.2">
      <c r="A753" s="7" t="s">
        <v>356</v>
      </c>
      <c r="B753" s="10" t="s">
        <v>372</v>
      </c>
      <c r="C753" s="7" t="s">
        <v>674</v>
      </c>
      <c r="D753" s="7" t="s">
        <v>450</v>
      </c>
      <c r="E753" s="7" t="s">
        <v>13</v>
      </c>
      <c r="F753" s="7" t="s">
        <v>451</v>
      </c>
      <c r="G753" s="7" t="s">
        <v>833</v>
      </c>
      <c r="H753" s="7" t="s">
        <v>1195</v>
      </c>
      <c r="I753" s="7" t="s">
        <v>1196</v>
      </c>
      <c r="J753" s="7" t="s">
        <v>1377</v>
      </c>
      <c r="K753" s="7" t="s">
        <v>1372</v>
      </c>
      <c r="L753" s="7" t="s">
        <v>372</v>
      </c>
      <c r="M753" s="50"/>
      <c r="N753" s="50">
        <v>1</v>
      </c>
      <c r="O753" s="50">
        <v>26</v>
      </c>
      <c r="P753" s="50"/>
      <c r="Q753" t="str">
        <f t="shared" si="14"/>
        <v>var LanguesCorresL0511135G=L.marker([49.0415102,3.9574248],{icon:icon_lycee,bounceOnAdd: true, bounceOnAddOptions: {duration: 500, height: 100},bounceOnAddCallback: function() {console.log('done')}}).bindPopup('&lt;p align=center&gt; &lt;font size=2&gt; &lt;b&gt;Langues par correspondance&lt;/font&gt;  &lt;br&gt;&lt;br&gt;LG NOTRE-DAME ST VICTOR (privé)&lt;/b&gt; &lt;br&gt;&lt;i&gt;EPERNAY&lt;/i&gt; &lt;br&gt; &lt;table border align = center bgcolor = #D8D9CA width=100&gt; &lt;tr align=center &gt; &lt;th&gt; LV1 &lt;th&gt;&lt;tr align=center &gt; &lt;th&gt;LV2 &lt;th&gt;1&lt;tr align=center &gt; &lt;th&gt;LV3 &lt;th&gt;26&lt;tr align=center &gt; &lt;th&gt; Lvapp &lt;th&gt;');LanguesCorresL0511135G.addTo (LanguesCorresL);</v>
      </c>
    </row>
    <row r="754" spans="1:17" x14ac:dyDescent="0.2">
      <c r="A754" s="7" t="s">
        <v>356</v>
      </c>
      <c r="B754" s="10" t="s">
        <v>394</v>
      </c>
      <c r="C754" s="7" t="s">
        <v>674</v>
      </c>
      <c r="D754" s="7" t="s">
        <v>456</v>
      </c>
      <c r="E754" s="7" t="s">
        <v>13</v>
      </c>
      <c r="F754" s="7" t="s">
        <v>208</v>
      </c>
      <c r="G754" s="7" t="s">
        <v>834</v>
      </c>
      <c r="H754" s="7" t="s">
        <v>1233</v>
      </c>
      <c r="I754" s="7" t="s">
        <v>1234</v>
      </c>
      <c r="J754" s="7" t="s">
        <v>1377</v>
      </c>
      <c r="K754" s="7" t="s">
        <v>1372</v>
      </c>
      <c r="L754" s="7" t="s">
        <v>394</v>
      </c>
      <c r="M754" s="50"/>
      <c r="N754" s="50">
        <v>7</v>
      </c>
      <c r="O754" s="50"/>
      <c r="P754" s="50"/>
      <c r="Q754" t="str">
        <f t="shared" si="14"/>
        <v>var LanguesCorresL0511140M=L.marker([49.247044,4.0359765],{icon:icon_lycee,bounceOnAdd: true, bounceOnAddOptions: {duration: 500, height: 100},bounceOnAddCallback: function() {console.log('done')}}).bindPopup('&lt;p align=center&gt; &lt;font size=2&gt; &lt;b&gt;Langues par correspondance&lt;/font&gt;  &lt;br&gt;&lt;br&gt;LG ST JOSEPH (privé)&lt;/b&gt; &lt;br&gt;&lt;i&gt;REIMS&lt;/i&gt; &lt;br&gt; &lt;table border align = center bgcolor = #D8D9CA width=100&gt; &lt;tr align=center &gt; &lt;th&gt; LV1 &lt;th&gt;&lt;tr align=center &gt; &lt;th&gt;LV2 &lt;th&gt;7&lt;tr align=center &gt; &lt;th&gt;LV3 &lt;th&gt;&lt;tr align=center &gt; &lt;th&gt; Lvapp &lt;th&gt;');LanguesCorresL0511140M.addTo (LanguesCorresL);</v>
      </c>
    </row>
    <row r="755" spans="1:17" x14ac:dyDescent="0.2">
      <c r="A755" s="7" t="s">
        <v>356</v>
      </c>
      <c r="B755" s="10" t="s">
        <v>394</v>
      </c>
      <c r="C755" s="7" t="s">
        <v>674</v>
      </c>
      <c r="D755" s="7" t="s">
        <v>457</v>
      </c>
      <c r="E755" s="7" t="s">
        <v>13</v>
      </c>
      <c r="F755" s="7" t="s">
        <v>352</v>
      </c>
      <c r="G755" s="7" t="s">
        <v>835</v>
      </c>
      <c r="H755" s="7" t="s">
        <v>1235</v>
      </c>
      <c r="I755" s="7" t="s">
        <v>1236</v>
      </c>
      <c r="J755" s="7" t="s">
        <v>1377</v>
      </c>
      <c r="K755" s="7" t="s">
        <v>1372</v>
      </c>
      <c r="L755" s="7" t="s">
        <v>394</v>
      </c>
      <c r="M755" s="50"/>
      <c r="N755" s="50"/>
      <c r="O755" s="50">
        <v>1</v>
      </c>
      <c r="P755" s="50"/>
      <c r="Q755" t="str">
        <f t="shared" si="14"/>
        <v>var LanguesCorresL0511142P=L.marker([49.2402425,4.0253606],{icon:icon_lycee,bounceOnAdd: true, bounceOnAddOptions: {duration: 500, height: 100},bounceOnAddCallback: function() {console.log('done')}}).bindPopup('&lt;p align=center&gt; &lt;font size=2&gt; &lt;b&gt;Langues par correspondance&lt;/font&gt;  &lt;br&gt;&lt;br&gt;LG SACRE-COEUR (privé)&lt;/b&gt; &lt;br&gt;&lt;i&gt;REIMS&lt;/i&gt; &lt;br&gt; &lt;table border align = center bgcolor = #D8D9CA width=100&gt; &lt;tr align=center &gt; &lt;th&gt; LV1 &lt;th&gt;&lt;tr align=center &gt; &lt;th&gt;LV2 &lt;th&gt;&lt;tr align=center &gt; &lt;th&gt;LV3 &lt;th&gt;1&lt;tr align=center &gt; &lt;th&gt; Lvapp &lt;th&gt;');LanguesCorresL0511142P.addTo (LanguesCorresL);</v>
      </c>
    </row>
    <row r="756" spans="1:17" x14ac:dyDescent="0.2">
      <c r="A756" s="7" t="s">
        <v>149</v>
      </c>
      <c r="B756" s="10" t="s">
        <v>589</v>
      </c>
      <c r="C756" s="7" t="s">
        <v>673</v>
      </c>
      <c r="D756" s="7" t="s">
        <v>175</v>
      </c>
      <c r="E756" s="7" t="s">
        <v>17</v>
      </c>
      <c r="F756" s="7" t="s">
        <v>176</v>
      </c>
      <c r="G756" s="7" t="s">
        <v>839</v>
      </c>
      <c r="H756" s="7" t="s">
        <v>1243</v>
      </c>
      <c r="I756" s="7" t="s">
        <v>1244</v>
      </c>
      <c r="J756" s="7" t="s">
        <v>1377</v>
      </c>
      <c r="K756" s="7" t="s">
        <v>1372</v>
      </c>
      <c r="L756" s="7" t="s">
        <v>177</v>
      </c>
      <c r="M756" s="50"/>
      <c r="N756" s="50">
        <v>2</v>
      </c>
      <c r="O756" s="50"/>
      <c r="P756" s="50"/>
      <c r="Q756" t="str">
        <f t="shared" si="14"/>
        <v>var LanguesCorresL0100015M=L.marker([48.515122,3.7161621],{icon:icon_lycee,bounceOnAdd: true, bounceOnAddOptions: {duration: 500, height: 100},bounceOnAddCallback: function() {console.log('done')}}).bindPopup('&lt;p align=center&gt; &lt;font size=2&gt; &lt;b&gt;Langues par correspondance&lt;/font&gt;  &lt;br&gt;&lt;br&gt;LGT F. ET I. JOLIOT CURIE (public)&lt;/b&gt; &lt;br&gt;&lt;i&gt;ROMILLY-SUR-SEINE&lt;/i&gt;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&lt;th&gt;');LanguesCorresL0100015M.addTo (LanguesCorresL);</v>
      </c>
    </row>
    <row r="757" spans="1:17" x14ac:dyDescent="0.2">
      <c r="A757" s="7" t="s">
        <v>149</v>
      </c>
      <c r="B757" s="10" t="s">
        <v>590</v>
      </c>
      <c r="C757" s="7" t="s">
        <v>673</v>
      </c>
      <c r="D757" s="7" t="s">
        <v>183</v>
      </c>
      <c r="E757" s="7" t="s">
        <v>17</v>
      </c>
      <c r="F757" s="7" t="s">
        <v>184</v>
      </c>
      <c r="G757" s="7" t="s">
        <v>840</v>
      </c>
      <c r="H757" s="7" t="s">
        <v>1245</v>
      </c>
      <c r="I757" s="7" t="s">
        <v>1246</v>
      </c>
      <c r="J757" s="7" t="s">
        <v>1377</v>
      </c>
      <c r="K757" s="7" t="s">
        <v>1372</v>
      </c>
      <c r="L757" s="7" t="s">
        <v>185</v>
      </c>
      <c r="M757" s="50"/>
      <c r="N757" s="50">
        <v>2</v>
      </c>
      <c r="O757" s="50"/>
      <c r="P757" s="50"/>
      <c r="Q757" t="str">
        <f t="shared" si="14"/>
        <v>var LanguesCorresL0100022V=L.marker([48.2700513,4.0802402],{icon:icon_lycee,bounceOnAdd: true, bounceOnAddOptions: {duration: 500, height: 100},bounceOnAddCallback: function() {console.log('done')}}).bindPopup('&lt;p align=center&gt; &lt;font size=2&gt; &lt;b&gt;Langues par correspondance&lt;/font&gt;  &lt;br&gt;&lt;br&gt;LGT CHRESTIEN DE TROYES (public)&lt;/b&gt; &lt;br&gt;&lt;i&gt;TROYES&lt;/i&gt;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&lt;th&gt;');LanguesCorresL0100022V.addTo (LanguesCorresL);</v>
      </c>
    </row>
    <row r="758" spans="1:17" x14ac:dyDescent="0.2">
      <c r="A758" s="7" t="s">
        <v>149</v>
      </c>
      <c r="B758" s="10" t="s">
        <v>590</v>
      </c>
      <c r="C758" s="7" t="s">
        <v>673</v>
      </c>
      <c r="D758" s="7" t="s">
        <v>258</v>
      </c>
      <c r="E758" s="7" t="s">
        <v>17</v>
      </c>
      <c r="F758" s="7" t="s">
        <v>259</v>
      </c>
      <c r="G758" s="7" t="s">
        <v>841</v>
      </c>
      <c r="H758" s="7" t="s">
        <v>1247</v>
      </c>
      <c r="I758" s="7" t="s">
        <v>1248</v>
      </c>
      <c r="J758" s="7" t="s">
        <v>1377</v>
      </c>
      <c r="K758" s="7" t="s">
        <v>1372</v>
      </c>
      <c r="L758" s="7" t="s">
        <v>211</v>
      </c>
      <c r="M758" s="50"/>
      <c r="N758" s="50">
        <v>6</v>
      </c>
      <c r="O758" s="50">
        <v>1</v>
      </c>
      <c r="P758" s="50"/>
      <c r="Q758" t="str">
        <f t="shared" si="14"/>
        <v>var LanguesCorresL0101016A=L.marker([48.2919226,4.0247894],{icon:icon_lycee,bounceOnAdd: true, bounceOnAddOptions: {duration: 500, height: 100},bounceOnAddCallback: function() {console.log('done')}}).bindPopup('&lt;p align=center&gt; &lt;font size=2&gt; &lt;b&gt;Langues par correspondance&lt;/font&gt;  &lt;br&gt;&lt;br&gt;LGT EDOUARD HERRIOT (public)&lt;/b&gt; &lt;br&gt;&lt;i&gt;SAINTE-SAVINE&lt;/i&gt; &lt;br&gt; &lt;table border align = center bgcolor = #D8D9CA width=100&gt; &lt;tr align=center &gt; &lt;th&gt; LV1 &lt;th&gt;&lt;tr align=center &gt; &lt;th&gt;LV2 &lt;th&gt;6&lt;tr align=center &gt; &lt;th&gt;LV3 &lt;th&gt;1&lt;tr align=center &gt; &lt;th&gt; Lvapp &lt;th&gt;');LanguesCorresL0101016A.addTo (LanguesCorresL);</v>
      </c>
    </row>
    <row r="759" spans="1:17" x14ac:dyDescent="0.2">
      <c r="A759" s="7" t="s">
        <v>356</v>
      </c>
      <c r="B759" s="10" t="s">
        <v>394</v>
      </c>
      <c r="C759" s="7" t="s">
        <v>673</v>
      </c>
      <c r="D759" s="7" t="s">
        <v>395</v>
      </c>
      <c r="E759" s="7" t="s">
        <v>17</v>
      </c>
      <c r="F759" s="7" t="s">
        <v>241</v>
      </c>
      <c r="G759" s="7" t="s">
        <v>842</v>
      </c>
      <c r="H759" s="7" t="s">
        <v>1249</v>
      </c>
      <c r="I759" s="7" t="s">
        <v>1250</v>
      </c>
      <c r="J759" s="7" t="s">
        <v>1377</v>
      </c>
      <c r="K759" s="7" t="s">
        <v>1372</v>
      </c>
      <c r="L759" s="7" t="s">
        <v>394</v>
      </c>
      <c r="M759" s="50">
        <v>1</v>
      </c>
      <c r="N759" s="50">
        <v>4</v>
      </c>
      <c r="O759" s="50"/>
      <c r="P759" s="50"/>
      <c r="Q759" t="str">
        <f t="shared" si="14"/>
        <v>var LanguesCorresL0510032H=L.marker([49.2583268,4.0455019],{icon:icon_lycee,bounceOnAdd: true, bounceOnAddOptions: {duration: 500, height: 100},bounceOnAddCallback: function() {console.log('done')}}).bindPopup('&lt;p align=center&gt; &lt;font size=2&gt; &lt;b&gt;Langues par correspondance&lt;/font&gt;  &lt;br&gt;&lt;br&gt;LGT JEAN JAURES (public)&lt;/b&gt; &lt;br&gt;&lt;i&gt;REIMS&lt;/i&gt; &lt;br&gt; &lt;table border align = center bgcolor = #D8D9CA width=100&gt; &lt;tr align=center &gt; &lt;th&gt; LV1 &lt;th&gt;1&lt;tr align=center &gt; &lt;th&gt;LV2 &lt;th&gt;4&lt;tr align=center &gt; &lt;th&gt;LV3 &lt;th&gt;&lt;tr align=center &gt; &lt;th&gt; Lvapp &lt;th&gt;');LanguesCorresL0510032H.addTo (LanguesCorresL);</v>
      </c>
    </row>
    <row r="760" spans="1:17" x14ac:dyDescent="0.2">
      <c r="A760" s="7" t="s">
        <v>356</v>
      </c>
      <c r="B760" s="10" t="s">
        <v>394</v>
      </c>
      <c r="C760" s="7" t="s">
        <v>673</v>
      </c>
      <c r="D760" s="7" t="s">
        <v>396</v>
      </c>
      <c r="E760" s="7" t="s">
        <v>17</v>
      </c>
      <c r="F760" s="7" t="s">
        <v>397</v>
      </c>
      <c r="G760" s="7" t="s">
        <v>843</v>
      </c>
      <c r="H760" s="7" t="s">
        <v>1251</v>
      </c>
      <c r="I760" s="7" t="s">
        <v>1252</v>
      </c>
      <c r="J760" s="7" t="s">
        <v>1377</v>
      </c>
      <c r="K760" s="7" t="s">
        <v>1372</v>
      </c>
      <c r="L760" s="7" t="s">
        <v>394</v>
      </c>
      <c r="M760" s="50"/>
      <c r="N760" s="50">
        <v>13</v>
      </c>
      <c r="O760" s="50"/>
      <c r="P760" s="50"/>
      <c r="Q760" t="str">
        <f t="shared" si="14"/>
        <v>var LanguesCorresL0510034K=L.marker([49.2632382,4.0266645],{icon:icon_lycee,bounceOnAdd: true, bounceOnAddOptions: {duration: 500, height: 100},bounceOnAddCallback: function() {console.log('done')}}).bindPopup('&lt;p align=center&gt; &lt;font size=2&gt; &lt;b&gt;Langues par correspondance&lt;/font&gt;  &lt;br&gt;&lt;br&gt;LGT FRANKLIN ROOSEVELT (public)&lt;/b&gt; &lt;br&gt;&lt;i&gt;REIMS&lt;/i&gt; &lt;br&gt; &lt;table border align = center bgcolor = #D8D9CA width=100&gt; &lt;tr align=center &gt; &lt;th&gt; LV1 &lt;th&gt;&lt;tr align=center &gt; &lt;th&gt;LV2 &lt;th&gt;13&lt;tr align=center &gt; &lt;th&gt;LV3 &lt;th&gt;&lt;tr align=center &gt; &lt;th&gt; Lvapp &lt;th&gt;');LanguesCorresL0510034K.addTo (LanguesCorresL);</v>
      </c>
    </row>
    <row r="761" spans="1:17" x14ac:dyDescent="0.2">
      <c r="A761" s="7" t="s">
        <v>356</v>
      </c>
      <c r="B761" s="10" t="s">
        <v>394</v>
      </c>
      <c r="C761" s="7" t="s">
        <v>673</v>
      </c>
      <c r="D761" s="7" t="s">
        <v>537</v>
      </c>
      <c r="E761" s="7" t="s">
        <v>17</v>
      </c>
      <c r="F761" s="7" t="s">
        <v>407</v>
      </c>
      <c r="G761" s="7" t="s">
        <v>844</v>
      </c>
      <c r="H761" s="7" t="s">
        <v>1253</v>
      </c>
      <c r="I761" s="7" t="s">
        <v>1254</v>
      </c>
      <c r="J761" s="7" t="s">
        <v>1377</v>
      </c>
      <c r="K761" s="7" t="s">
        <v>1372</v>
      </c>
      <c r="L761" s="7" t="s">
        <v>394</v>
      </c>
      <c r="M761" s="50"/>
      <c r="N761" s="50">
        <v>3</v>
      </c>
      <c r="O761" s="50"/>
      <c r="P761" s="50"/>
      <c r="Q761" t="str">
        <f t="shared" si="14"/>
        <v>var LanguesCorresL0511901P=L.marker([49.2828275,4.024205],{icon:icon_lycee,bounceOnAdd: true, bounceOnAddOptions: {duration: 500, height: 100},bounceOnAddCallback: function() {console.log('done')}}).bindPopup('&lt;p align=center&gt; &lt;font size=2&gt; &lt;b&gt;Langues par correspondance&lt;/font&gt;  &lt;br&gt;&lt;br&gt;LGT COLBERT (public)&lt;/b&gt; &lt;br&gt;&lt;i&gt;REIMS&lt;/i&gt; &lt;br&gt; &lt;table border align = center bgcolor = #D8D9CA width=100&gt; &lt;tr align=center &gt; &lt;th&gt; LV1 &lt;th&gt;&lt;tr align=center &gt; &lt;th&gt;LV2 &lt;th&gt;3&lt;tr align=center &gt; &lt;th&gt;LV3 &lt;th&gt;&lt;tr align=center &gt; &lt;th&gt; Lvapp &lt;th&gt;');LanguesCorresL0511901P.addTo (LanguesCorresL);</v>
      </c>
    </row>
    <row r="762" spans="1:17" x14ac:dyDescent="0.2">
      <c r="A762" s="7" t="s">
        <v>356</v>
      </c>
      <c r="B762" s="10" t="s">
        <v>394</v>
      </c>
      <c r="C762" s="7" t="s">
        <v>673</v>
      </c>
      <c r="D762" s="7" t="s">
        <v>538</v>
      </c>
      <c r="E762" s="7" t="s">
        <v>17</v>
      </c>
      <c r="F762" s="7" t="s">
        <v>539</v>
      </c>
      <c r="G762" s="7" t="s">
        <v>845</v>
      </c>
      <c r="H762" s="7" t="s">
        <v>1255</v>
      </c>
      <c r="I762" s="7" t="s">
        <v>1256</v>
      </c>
      <c r="J762" s="7" t="s">
        <v>1377</v>
      </c>
      <c r="K762" s="7" t="s">
        <v>1372</v>
      </c>
      <c r="L762" s="7" t="s">
        <v>394</v>
      </c>
      <c r="M762" s="50"/>
      <c r="N762" s="50">
        <v>8</v>
      </c>
      <c r="O762" s="50">
        <v>1</v>
      </c>
      <c r="P762" s="50"/>
      <c r="Q762" t="str">
        <f t="shared" si="14"/>
        <v>var LanguesCorresL0511926S=L.marker([49.2425565,4.0268689],{icon:icon_lycee,bounceOnAdd: true, bounceOnAddOptions: {duration: 500, height: 100},bounceOnAddCallback: function() {console.log('done')}}).bindPopup('&lt;p align=center&gt; &lt;font size=2&gt; &lt;b&gt;Langues par correspondance&lt;/font&gt;  &lt;br&gt;&lt;br&gt;LGT MARC CHAGALL (public)&lt;/b&gt; &lt;br&gt;&lt;i&gt;REIMS&lt;/i&gt; &lt;br&gt; &lt;table border align = center bgcolor = #D8D9CA width=100&gt; &lt;tr align=center &gt; &lt;th&gt; LV1 &lt;th&gt;&lt;tr align=center &gt; &lt;th&gt;LV2 &lt;th&gt;8&lt;tr align=center &gt; &lt;th&gt;LV3 &lt;th&gt;1&lt;tr align=center &gt; &lt;th&gt; Lvapp &lt;th&gt;');LanguesCorresL0511926S.addTo (LanguesCorresL);</v>
      </c>
    </row>
    <row r="763" spans="1:17" x14ac:dyDescent="0.2">
      <c r="A763" s="7" t="s">
        <v>356</v>
      </c>
      <c r="B763" s="10" t="s">
        <v>394</v>
      </c>
      <c r="C763" s="7" t="s">
        <v>673</v>
      </c>
      <c r="D763" s="7" t="s">
        <v>398</v>
      </c>
      <c r="E763" s="7" t="s">
        <v>17</v>
      </c>
      <c r="F763" s="7" t="s">
        <v>399</v>
      </c>
      <c r="G763" s="7" t="s">
        <v>850</v>
      </c>
      <c r="H763" s="7" t="s">
        <v>1265</v>
      </c>
      <c r="I763" s="7" t="s">
        <v>1266</v>
      </c>
      <c r="J763" s="7" t="s">
        <v>1377</v>
      </c>
      <c r="K763" s="7" t="s">
        <v>1372</v>
      </c>
      <c r="L763" s="7" t="s">
        <v>394</v>
      </c>
      <c r="M763" s="50"/>
      <c r="N763" s="50">
        <v>4</v>
      </c>
      <c r="O763" s="50"/>
      <c r="P763" s="50"/>
      <c r="Q763" t="str">
        <f t="shared" si="14"/>
        <v>var LanguesCorresL0510035L=L.marker([49.2511515,4.0277058],{icon:icon_lycee,bounceOnAdd: true, bounceOnAddOptions: {duration: 500, height: 100},bounceOnAddCallback: function() {console.log('done')}}).bindPopup('&lt;p align=center&gt; &lt;font size=2&gt; &lt;b&gt;Langues par correspondance&lt;/font&gt;  &lt;br&gt;&lt;br&gt;LGT HUGUES LIBERGIER (public)&lt;/b&gt; &lt;br&gt;&lt;i&gt;REIMS&lt;/i&gt; &lt;br&gt; &lt;table border align = center bgcolor = #D8D9CA width=100&gt; &lt;tr align=center &gt; &lt;th&gt; LV1 &lt;th&gt;&lt;tr align=center &gt; &lt;th&gt;LV2 &lt;th&gt;4&lt;tr align=center &gt; &lt;th&gt;LV3 &lt;th&gt;&lt;tr align=center &gt; &lt;th&gt; Lvapp &lt;th&gt;');LanguesCorresL0510035L.addTo (LanguesCorresL);</v>
      </c>
    </row>
    <row r="764" spans="1:17" x14ac:dyDescent="0.2">
      <c r="A764" s="7" t="s">
        <v>609</v>
      </c>
      <c r="B764" s="10" t="s">
        <v>302</v>
      </c>
      <c r="C764" s="7" t="s">
        <v>674</v>
      </c>
      <c r="D764" s="7" t="s">
        <v>320</v>
      </c>
      <c r="E764" s="7" t="s">
        <v>17</v>
      </c>
      <c r="F764" s="7" t="s">
        <v>598</v>
      </c>
      <c r="G764" s="7" t="s">
        <v>851</v>
      </c>
      <c r="H764" s="7" t="s">
        <v>1267</v>
      </c>
      <c r="I764" s="7" t="s">
        <v>1268</v>
      </c>
      <c r="J764" s="7" t="s">
        <v>1377</v>
      </c>
      <c r="K764" s="7" t="s">
        <v>1372</v>
      </c>
      <c r="L764" s="7" t="s">
        <v>302</v>
      </c>
      <c r="M764" s="50">
        <v>1</v>
      </c>
      <c r="N764" s="50">
        <v>9</v>
      </c>
      <c r="O764" s="50">
        <v>2</v>
      </c>
      <c r="P764" s="50"/>
      <c r="Q764" t="str">
        <f t="shared" si="14"/>
        <v>var LanguesCorresL0520679F=L.marker([48.6387631,4.9488417],{icon:icon_lycee,bounceOnAdd: true, bounceOnAddOptions: {duration: 500, height: 100},bounceOnAddCallback: function() {console.log('done')}}).bindPopup('&lt;p align=center&gt; &lt;font size=2&gt; &lt;b&gt;Langues par correspondance&lt;/font&gt;  &lt;br&gt;&lt;br&gt;LGT ESTIC (privé)&lt;/b&gt; &lt;br&gt;&lt;i&gt;SAINT-DIZIER&lt;/i&gt; &lt;br&gt; &lt;table border align = center bgcolor = #D8D9CA width=100&gt; &lt;tr align=center &gt; &lt;th&gt; LV1 &lt;th&gt;1&lt;tr align=center &gt; &lt;th&gt;LV2 &lt;th&gt;9&lt;tr align=center &gt; &lt;th&gt;LV3 &lt;th&gt;2&lt;tr align=center &gt; &lt;th&gt; Lvapp &lt;th&gt;');LanguesCorresL0520679F.addTo (LanguesCorresL);</v>
      </c>
    </row>
    <row r="765" spans="1:17" x14ac:dyDescent="0.2">
      <c r="A765" s="7" t="s">
        <v>149</v>
      </c>
      <c r="B765" s="10" t="s">
        <v>590</v>
      </c>
      <c r="C765" s="7" t="s">
        <v>673</v>
      </c>
      <c r="D765" s="7" t="s">
        <v>186</v>
      </c>
      <c r="E765" s="7" t="s">
        <v>284</v>
      </c>
      <c r="F765" s="7" t="s">
        <v>187</v>
      </c>
      <c r="G765" s="7" t="s">
        <v>878</v>
      </c>
      <c r="H765" s="7" t="s">
        <v>1297</v>
      </c>
      <c r="I765" s="7" t="s">
        <v>1298</v>
      </c>
      <c r="J765" s="7" t="s">
        <v>1377</v>
      </c>
      <c r="K765" s="7" t="s">
        <v>1372</v>
      </c>
      <c r="L765" s="7" t="s">
        <v>185</v>
      </c>
      <c r="M765" s="50"/>
      <c r="N765" s="50">
        <v>26</v>
      </c>
      <c r="O765" s="50"/>
      <c r="P765" s="50"/>
      <c r="Q765" t="str">
        <f t="shared" si="14"/>
        <v>var LanguesCorresL0100023W=L.marker([48.3051616,4.0617258],{icon:icon_lycee,bounceOnAdd: true, bounceOnAddOptions: {duration: 500, height: 100},bounceOnAddCallback: function() {console.log('done')}}).bindPopup('&lt;p align=center&gt; &lt;font size=2&gt; &lt;b&gt;Langues par correspondance&lt;/font&gt;  &lt;br&gt;&lt;br&gt;LPO MARIE DE CHAMPAGNE (public)&lt;/b&gt; &lt;br&gt;&lt;i&gt;TROYES&lt;/i&gt; &lt;br&gt; &lt;table border align = center bgcolor = #D8D9CA width=100&gt; &lt;tr align=center &gt; &lt;th&gt; LV1 &lt;th&gt;&lt;tr align=center &gt; &lt;th&gt;LV2 &lt;th&gt;26&lt;tr align=center &gt; &lt;th&gt;LV3 &lt;th&gt;&lt;tr align=center &gt; &lt;th&gt; Lvapp &lt;th&gt;');LanguesCorresL0100023W.addTo (LanguesCorresL);</v>
      </c>
    </row>
    <row r="766" spans="1:17" x14ac:dyDescent="0.2">
      <c r="A766" s="7" t="s">
        <v>149</v>
      </c>
      <c r="B766" s="10" t="s">
        <v>590</v>
      </c>
      <c r="C766" s="7" t="s">
        <v>673</v>
      </c>
      <c r="D766" s="7" t="s">
        <v>188</v>
      </c>
      <c r="E766" s="7" t="s">
        <v>284</v>
      </c>
      <c r="F766" s="7" t="s">
        <v>189</v>
      </c>
      <c r="G766" s="7" t="s">
        <v>879</v>
      </c>
      <c r="H766" s="7" t="s">
        <v>1299</v>
      </c>
      <c r="I766" s="7" t="s">
        <v>1300</v>
      </c>
      <c r="J766" s="7" t="s">
        <v>1377</v>
      </c>
      <c r="K766" s="7" t="s">
        <v>1372</v>
      </c>
      <c r="L766" s="7" t="s">
        <v>185</v>
      </c>
      <c r="M766" s="50"/>
      <c r="N766" s="50">
        <v>6</v>
      </c>
      <c r="O766" s="50"/>
      <c r="P766" s="50"/>
      <c r="Q766" t="str">
        <f t="shared" si="14"/>
        <v>var LanguesCorresL0100025Y=L.marker([48.2735204,4.0751837],{icon:icon_lycee,bounceOnAdd: true, bounceOnAddOptions: {duration: 500, height: 100},bounceOnAddCallback: function() {console.log('done')}}).bindPopup('&lt;p align=center&gt; &lt;font size=2&gt; &lt;b&gt;Langues par correspondance&lt;/font&gt;  &lt;br&gt;&lt;br&gt;LPO LES LOMBARDS (public)&lt;/b&gt; &lt;br&gt;&lt;i&gt;TROYES&lt;/i&gt; &lt;br&gt; &lt;table border align = center bgcolor = #D8D9CA width=100&gt; &lt;tr align=center &gt; &lt;th&gt; LV1 &lt;th&gt;&lt;tr align=center &gt; &lt;th&gt;LV2 &lt;th&gt;6&lt;tr align=center &gt; &lt;th&gt;LV3 &lt;th&gt;&lt;tr align=center &gt; &lt;th&gt; Lvapp &lt;th&gt;');LanguesCorresL0100025Y.addTo (LanguesCorresL);</v>
      </c>
    </row>
    <row r="767" spans="1:17" x14ac:dyDescent="0.2">
      <c r="A767" s="7" t="s">
        <v>356</v>
      </c>
      <c r="B767" s="10" t="s">
        <v>592</v>
      </c>
      <c r="C767" s="7" t="s">
        <v>673</v>
      </c>
      <c r="D767" s="7" t="s">
        <v>430</v>
      </c>
      <c r="E767" s="7" t="s">
        <v>284</v>
      </c>
      <c r="F767" s="7" t="s">
        <v>431</v>
      </c>
      <c r="G767" s="7" t="s">
        <v>882</v>
      </c>
      <c r="H767" s="7" t="s">
        <v>1305</v>
      </c>
      <c r="I767" s="7" t="s">
        <v>1306</v>
      </c>
      <c r="J767" s="7" t="s">
        <v>1377</v>
      </c>
      <c r="K767" s="7" t="s">
        <v>1372</v>
      </c>
      <c r="L767" s="7" t="s">
        <v>432</v>
      </c>
      <c r="M767" s="50"/>
      <c r="N767" s="50">
        <v>1</v>
      </c>
      <c r="O767" s="50"/>
      <c r="P767" s="50"/>
      <c r="Q767" t="str">
        <f t="shared" si="14"/>
        <v>var LanguesCorresL0510062R=L.marker([48.7279739,4.5965566],{icon:icon_lycee,bounceOnAdd: true, bounceOnAddOptions: {duration: 500, height: 100},bounceOnAddCallback: function() {console.log('done')}}).bindPopup('&lt;p align=center&gt; &lt;font size=2&gt; &lt;b&gt;Langues par correspondance&lt;/font&gt;  &lt;br&gt;&lt;br&gt;LPO FRANCOIS 1ER (public)&lt;/b&gt; &lt;br&gt;&lt;i&gt;VITRY-LE-FRANCOIS&lt;/i&gt;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&lt;th&gt;');LanguesCorresL0510062R.addTo (LanguesCorresL);</v>
      </c>
    </row>
    <row r="768" spans="1:17" x14ac:dyDescent="0.2">
      <c r="A768" s="7" t="s">
        <v>609</v>
      </c>
      <c r="B768" s="10" t="s">
        <v>578</v>
      </c>
      <c r="C768" s="7" t="s">
        <v>673</v>
      </c>
      <c r="D768" s="7" t="s">
        <v>287</v>
      </c>
      <c r="E768" s="7" t="s">
        <v>284</v>
      </c>
      <c r="F768" s="7" t="s">
        <v>288</v>
      </c>
      <c r="G768" s="7" t="s">
        <v>883</v>
      </c>
      <c r="H768" s="7" t="s">
        <v>1307</v>
      </c>
      <c r="I768" s="7" t="s">
        <v>1308</v>
      </c>
      <c r="J768" s="7" t="s">
        <v>1377</v>
      </c>
      <c r="K768" s="7" t="s">
        <v>1372</v>
      </c>
      <c r="L768" s="7" t="s">
        <v>289</v>
      </c>
      <c r="M768" s="50"/>
      <c r="N768" s="50">
        <v>2</v>
      </c>
      <c r="O768" s="50"/>
      <c r="P768" s="50"/>
      <c r="Q768" t="str">
        <f t="shared" si="14"/>
        <v>var LanguesCorresL0520021R=L.marker([47.8490356,5.3263826],{icon:icon_lycee,bounceOnAdd: true, bounceOnAddOptions: {duration: 500, height: 100},bounceOnAddCallback: function() {console.log('done')}}).bindPopup('&lt;p align=center&gt; &lt;font size=2&gt; &lt;b&gt;Langues par correspondance&lt;/font&gt;  &lt;br&gt;&lt;br&gt;LPO DIDEROT (public)&lt;/b&gt; &lt;br&gt;&lt;i&gt;LANGRES&lt;/i&gt;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&lt;th&gt;');LanguesCorresL0520021R.addTo (LanguesCorresL);</v>
      </c>
    </row>
    <row r="769" spans="1:17" x14ac:dyDescent="0.2">
      <c r="A769" s="7" t="s">
        <v>11</v>
      </c>
      <c r="B769" s="10" t="s">
        <v>576</v>
      </c>
      <c r="C769" s="7" t="s">
        <v>673</v>
      </c>
      <c r="D769" s="7" t="s">
        <v>128</v>
      </c>
      <c r="E769" s="7" t="s">
        <v>284</v>
      </c>
      <c r="F769" s="7" t="s">
        <v>129</v>
      </c>
      <c r="G769" s="7" t="s">
        <v>885</v>
      </c>
      <c r="H769" s="7" t="s">
        <v>1311</v>
      </c>
      <c r="I769" s="7" t="s">
        <v>1312</v>
      </c>
      <c r="J769" s="7" t="s">
        <v>1377</v>
      </c>
      <c r="K769" s="7" t="s">
        <v>1372</v>
      </c>
      <c r="L769" s="7" t="s">
        <v>129</v>
      </c>
      <c r="M769" s="50"/>
      <c r="N769" s="50">
        <v>2</v>
      </c>
      <c r="O769" s="50"/>
      <c r="P769" s="50"/>
      <c r="Q769" t="str">
        <f t="shared" si="14"/>
        <v>var LanguesCorresL0081047V=L.marker([49.6794841,4.9822122],{icon:icon_lycee,bounceOnAdd: true, bounceOnAddOptions: {duration: 500, height: 100},bounceOnAddCallback: function() {console.log('done')}}).bindPopup('&lt;p align=center&gt; &lt;font size=2&gt; &lt;b&gt;Langues par correspondance&lt;/font&gt;  &lt;br&gt;&lt;br&gt;LPO BAZEILLES (public)&lt;/b&gt; &lt;br&gt;&lt;i&gt;BAZEILLES&lt;/i&gt;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&lt;th&gt;');LanguesCorresL0081047V.addTo (LanguesCorresL);</v>
      </c>
    </row>
    <row r="770" spans="1:17" x14ac:dyDescent="0.2">
      <c r="A770" s="7" t="s">
        <v>356</v>
      </c>
      <c r="B770" s="10" t="s">
        <v>394</v>
      </c>
      <c r="C770" s="7" t="s">
        <v>673</v>
      </c>
      <c r="D770" s="7" t="s">
        <v>524</v>
      </c>
      <c r="E770" s="7" t="s">
        <v>284</v>
      </c>
      <c r="F770" s="7" t="s">
        <v>525</v>
      </c>
      <c r="G770" s="7" t="s">
        <v>887</v>
      </c>
      <c r="H770" s="7" t="s">
        <v>1315</v>
      </c>
      <c r="I770" s="7" t="s">
        <v>1316</v>
      </c>
      <c r="J770" s="7" t="s">
        <v>1377</v>
      </c>
      <c r="K770" s="7" t="s">
        <v>1372</v>
      </c>
      <c r="L770" s="7" t="s">
        <v>394</v>
      </c>
      <c r="M770" s="50"/>
      <c r="N770" s="50">
        <v>4</v>
      </c>
      <c r="O770" s="50"/>
      <c r="P770" s="50"/>
      <c r="Q770" t="str">
        <f t="shared" si="14"/>
        <v>var LanguesCorresL0511565Z=L.marker([49.2283149,4.0074027],{icon:icon_lycee,bounceOnAdd: true, bounceOnAddOptions: {duration: 500, height: 100},bounceOnAddCallback: function() {console.log('done')}}).bindPopup('&lt;p align=center&gt; &lt;font size=2&gt; &lt;b&gt;Langues par correspondance&lt;/font&gt;  &lt;br&gt;&lt;br&gt;LPO FRANCOIS ARAGO (public)&lt;/b&gt; &lt;br&gt;&lt;i&gt;REIMS&lt;/i&gt; &lt;br&gt; &lt;table border align = center bgcolor = #D8D9CA width=100&gt; &lt;tr align=center &gt; &lt;th&gt; LV1 &lt;th&gt;&lt;tr align=center &gt; &lt;th&gt;LV2 &lt;th&gt;4&lt;tr align=center &gt; &lt;th&gt;LV3 &lt;th&gt;&lt;tr align=center &gt; &lt;th&gt; Lvapp &lt;th&gt;');LanguesCorresL0511565Z.addTo (LanguesCorresL);</v>
      </c>
    </row>
    <row r="771" spans="1:17" x14ac:dyDescent="0.2">
      <c r="A771" s="7" t="s">
        <v>356</v>
      </c>
      <c r="B771" s="10" t="s">
        <v>394</v>
      </c>
      <c r="C771" s="7" t="s">
        <v>673</v>
      </c>
      <c r="D771" s="7" t="s">
        <v>535</v>
      </c>
      <c r="E771" s="7" t="s">
        <v>284</v>
      </c>
      <c r="F771" s="7" t="s">
        <v>536</v>
      </c>
      <c r="G771" s="7" t="s">
        <v>888</v>
      </c>
      <c r="H771" s="7" t="s">
        <v>1317</v>
      </c>
      <c r="I771" s="7" t="s">
        <v>1318</v>
      </c>
      <c r="J771" s="7" t="s">
        <v>1377</v>
      </c>
      <c r="K771" s="7" t="s">
        <v>1372</v>
      </c>
      <c r="L771" s="7" t="s">
        <v>394</v>
      </c>
      <c r="M771" s="50"/>
      <c r="N771" s="50">
        <v>4</v>
      </c>
      <c r="O771" s="50"/>
      <c r="P771" s="50"/>
      <c r="Q771" t="str">
        <f t="shared" si="14"/>
        <v>var LanguesCorresL0511884W=L.marker([49.2239851,4.0270932],{icon:icon_lycee,bounceOnAdd: true, bounceOnAddOptions: {duration: 500, height: 100},bounceOnAddCallback: function() {console.log('done')}}).bindPopup('&lt;p align=center&gt; &lt;font size=2&gt; &lt;b&gt;Langues par correspondance&lt;/font&gt;  &lt;br&gt;&lt;br&gt;LPO GEORGES BRIERE (public)&lt;/b&gt; &lt;br&gt;&lt;i&gt;REIMS&lt;/i&gt; &lt;br&gt; &lt;table border align = center bgcolor = #D8D9CA width=100&gt; &lt;tr align=center &gt; &lt;th&gt; LV1 &lt;th&gt;&lt;tr align=center &gt; &lt;th&gt;LV2 &lt;th&gt;4&lt;tr align=center &gt; &lt;th&gt;LV3 &lt;th&gt;&lt;tr align=center &gt; &lt;th&gt; Lvapp &lt;th&gt;');LanguesCorresL0511884W.addTo (LanguesCorresL);</v>
      </c>
    </row>
    <row r="772" spans="1:17" x14ac:dyDescent="0.2">
      <c r="A772" s="7" t="s">
        <v>356</v>
      </c>
      <c r="B772" s="10" t="s">
        <v>394</v>
      </c>
      <c r="C772" s="7" t="s">
        <v>674</v>
      </c>
      <c r="D772" s="7" t="s">
        <v>460</v>
      </c>
      <c r="E772" s="7" t="s">
        <v>284</v>
      </c>
      <c r="F772" s="7" t="s">
        <v>461</v>
      </c>
      <c r="G772" s="7" t="s">
        <v>892</v>
      </c>
      <c r="H772" s="7" t="s">
        <v>1325</v>
      </c>
      <c r="I772" s="7" t="s">
        <v>1326</v>
      </c>
      <c r="J772" s="7" t="s">
        <v>1377</v>
      </c>
      <c r="K772" s="7" t="s">
        <v>1372</v>
      </c>
      <c r="L772" s="7" t="s">
        <v>394</v>
      </c>
      <c r="M772" s="50"/>
      <c r="N772" s="50">
        <v>1</v>
      </c>
      <c r="O772" s="50"/>
      <c r="P772" s="50"/>
      <c r="Q772" t="str">
        <f t="shared" si="14"/>
        <v>var LanguesCorresL0511145T=L.marker([49.2466954,4.0140505],{icon:icon_lycee,bounceOnAdd: true, bounceOnAddOptions: {duration: 500, height: 100},bounceOnAddCallback: function() {console.log('done')}}).bindPopup('&lt;p align=center&gt; &lt;font size=2&gt; &lt;b&gt;Langues par correspondance&lt;/font&gt;  &lt;br&gt;&lt;br&gt;LPO ST MICHEL (privé)&lt;/b&gt; &lt;br&gt;&lt;i&gt;REIMS&lt;/i&gt; &lt;br&gt; &lt;table border align = center bgcolor = #D8D9CA width=100&gt; &lt;tr align=center &gt; &lt;th&gt; LV1 &lt;th&gt;&lt;tr align=center &gt; &lt;th&gt;LV2 &lt;th&gt;1&lt;tr align=center &gt; &lt;th&gt;LV3 &lt;th&gt;&lt;tr align=center &gt; &lt;th&gt; Lvapp &lt;th&gt;');LanguesCorresL0511145T.addTo (LanguesCorresL);</v>
      </c>
    </row>
    <row r="773" spans="1:17" x14ac:dyDescent="0.2">
      <c r="A773" s="7" t="s">
        <v>356</v>
      </c>
      <c r="B773" s="10" t="s">
        <v>394</v>
      </c>
      <c r="C773" s="7" t="s">
        <v>674</v>
      </c>
      <c r="D773" s="7" t="s">
        <v>462</v>
      </c>
      <c r="E773" s="7" t="s">
        <v>284</v>
      </c>
      <c r="F773" s="7" t="s">
        <v>463</v>
      </c>
      <c r="G773" s="7" t="s">
        <v>893</v>
      </c>
      <c r="H773" s="7" t="s">
        <v>1327</v>
      </c>
      <c r="I773" s="7" t="s">
        <v>1328</v>
      </c>
      <c r="J773" s="7" t="s">
        <v>1377</v>
      </c>
      <c r="K773" s="7" t="s">
        <v>1372</v>
      </c>
      <c r="L773" s="7" t="s">
        <v>394</v>
      </c>
      <c r="M773" s="50"/>
      <c r="N773" s="50">
        <v>2</v>
      </c>
      <c r="O773" s="50"/>
      <c r="P773" s="50"/>
      <c r="Q773" t="str">
        <f t="shared" si="14"/>
        <v>var LanguesCorresL0511146U=L.marker([49.2506361,4.0371967],{icon:icon_lycee,bounceOnAdd: true, bounceOnAddOptions: {duration: 500, height: 100},bounceOnAddCallback: function() {console.log('done')}}).bindPopup('&lt;p align=center&gt; &lt;font size=2&gt; &lt;b&gt;Langues par correspondance&lt;/font&gt;  &lt;br&gt;&lt;br&gt;LPO ST J-B DE LA SALLE (privé)&lt;/b&gt; &lt;br&gt;&lt;i&gt;REIMS&lt;/i&gt;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&lt;th&gt;');LanguesCorresL0511146U.addTo (LanguesCorresL);</v>
      </c>
    </row>
    <row r="774" spans="1:17" x14ac:dyDescent="0.2">
      <c r="A774" s="7" t="s">
        <v>149</v>
      </c>
      <c r="B774" s="10" t="s">
        <v>590</v>
      </c>
      <c r="C774" s="7" t="s">
        <v>674</v>
      </c>
      <c r="D774" s="7" t="s">
        <v>218</v>
      </c>
      <c r="E774" s="7" t="s">
        <v>672</v>
      </c>
      <c r="F774" s="7" t="s">
        <v>220</v>
      </c>
      <c r="G774" s="7" t="s">
        <v>895</v>
      </c>
      <c r="H774" s="7" t="s">
        <v>1331</v>
      </c>
      <c r="I774" s="7" t="s">
        <v>1332</v>
      </c>
      <c r="J774" s="7" t="s">
        <v>1377</v>
      </c>
      <c r="K774" s="7" t="s">
        <v>1372</v>
      </c>
      <c r="L774" s="7" t="s">
        <v>185</v>
      </c>
      <c r="M774" s="50"/>
      <c r="N774" s="50">
        <v>2</v>
      </c>
      <c r="O774" s="50"/>
      <c r="P774" s="50"/>
      <c r="Q774" t="str">
        <f t="shared" si="14"/>
        <v>var LanguesCorresL0100059K=L.marker([48.2971801,4.082211],{icon:icon_lycee,bounceOnAdd: true, bounceOnAddOptions: {duration: 500, height: 100},bounceOnAddCallback: function() {console.log('done')}}).bindPopup('&lt;p align=center&gt; &lt;font size=2&gt; &lt;b&gt;Langues par correspondance&lt;/font&gt;  &lt;br&gt;&lt;br&gt;LT LA SALLE (privé)&lt;/b&gt; &lt;br&gt;&lt;i&gt;TROYES&lt;/i&gt; &lt;br&gt; &lt;table border align = center bgcolor = #D8D9CA width=100&gt; &lt;tr align=center &gt; &lt;th&gt; LV1 &lt;th&gt;&lt;tr align=center &gt; &lt;th&gt;LV2 &lt;th&gt;2&lt;tr align=center &gt; &lt;th&gt;LV3 &lt;th&gt;&lt;tr align=center &gt; &lt;th&gt; Lvapp &lt;th&gt;');LanguesCorresL0100059K.addTo (LanguesCorresL);</v>
      </c>
    </row>
    <row r="775" spans="1:17" x14ac:dyDescent="0.2">
      <c r="A775" s="88" t="s">
        <v>1391</v>
      </c>
      <c r="M775" s="27" t="s">
        <v>1392</v>
      </c>
      <c r="N775" s="27" t="s">
        <v>1393</v>
      </c>
      <c r="O775" s="27" t="s">
        <v>1394</v>
      </c>
    </row>
    <row r="776" spans="1:17" x14ac:dyDescent="0.2">
      <c r="A776" s="7" t="s">
        <v>11</v>
      </c>
      <c r="B776" s="10" t="s">
        <v>576</v>
      </c>
      <c r="C776" s="7" t="s">
        <v>673</v>
      </c>
      <c r="D776" s="7" t="s">
        <v>25</v>
      </c>
      <c r="E776" s="7" t="s">
        <v>23</v>
      </c>
      <c r="F776" s="7" t="s">
        <v>26</v>
      </c>
      <c r="G776" s="7" t="s">
        <v>677</v>
      </c>
      <c r="H776" s="7" t="s">
        <v>921</v>
      </c>
      <c r="I776" s="7" t="s">
        <v>922</v>
      </c>
      <c r="J776" s="7" t="s">
        <v>1375</v>
      </c>
      <c r="K776" s="7" t="s">
        <v>1371</v>
      </c>
      <c r="L776" s="7" t="s">
        <v>27</v>
      </c>
      <c r="M776" s="54">
        <v>26</v>
      </c>
      <c r="N776" s="54"/>
      <c r="O776" s="54"/>
      <c r="Q776" t="str">
        <f>"var Bi6ContiALLEMAND"&amp;J776&amp;D776&amp;"=L.marker(["&amp;H776&amp;","&amp;I776&amp;"],{icon:"&amp;K776&amp;",bounceOnAdd: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&lt;br&gt;&lt;br&gt;"&amp;G776&amp;" "&amp;C776&amp;"&lt;/b&gt; &lt;br&gt;&lt;i&gt;"&amp;L776&amp;"&lt;/i&gt; &lt;br&gt; &lt;table border align = center bgcolor = #D8D9CA width=100&gt; &lt;tr align=center &gt; &lt;th&gt; EFFECTIFS &lt;th&gt;"&amp;M776&amp;"');Bi6ContiALLEMAND"&amp;J776&amp;D776&amp;".addTo (Bi6ContiALLEMAND"&amp;J776&amp;");"</f>
        <v>var Bi6ContiALLEMANDC0080016Z=L.marker([49.6750684,5.0417015],{icon:icon_college,bounceOnAdd: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MARIE-HELENE CARDOT (public)&lt;/b&gt; &lt;br&gt;&lt;i&gt;DOUZY&lt;/i&gt; &lt;br&gt; &lt;table border align = center bgcolor = #D8D9CA width=100&gt; &lt;tr align=center &gt; &lt;th&gt; EFFECTIFS &lt;th&gt;26');Bi6ContiALLEMANDC0080016Z.addTo (Bi6ContiALLEMANDC);</v>
      </c>
    </row>
    <row r="777" spans="1:17" x14ac:dyDescent="0.2">
      <c r="A777" s="7" t="s">
        <v>11</v>
      </c>
      <c r="B777" s="10" t="s">
        <v>587</v>
      </c>
      <c r="C777" s="7" t="s">
        <v>673</v>
      </c>
      <c r="D777" s="7" t="s">
        <v>28</v>
      </c>
      <c r="E777" s="7" t="s">
        <v>23</v>
      </c>
      <c r="F777" s="7" t="s">
        <v>29</v>
      </c>
      <c r="G777" s="7" t="s">
        <v>678</v>
      </c>
      <c r="H777" s="7" t="s">
        <v>923</v>
      </c>
      <c r="I777" s="7" t="s">
        <v>924</v>
      </c>
      <c r="J777" s="7" t="s">
        <v>1375</v>
      </c>
      <c r="K777" s="7" t="s">
        <v>1371</v>
      </c>
      <c r="L777" s="7" t="s">
        <v>30</v>
      </c>
      <c r="M777" s="54">
        <v>6</v>
      </c>
      <c r="N777" s="54"/>
      <c r="O777" s="54"/>
      <c r="Q777" t="str">
        <f t="shared" ref="Q777:Q830" si="15">"var Bi6ContiALLEMAND"&amp;J777&amp;D777&amp;"=L.marker(["&amp;H777&amp;","&amp;I777&amp;"],{icon:"&amp;K777&amp;",bounceOnAdd: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&lt;br&gt;&lt;br&gt;"&amp;G777&amp;" "&amp;C777&amp;"&lt;/b&gt; &lt;br&gt;&lt;i&gt;"&amp;L777&amp;"&lt;/i&gt; &lt;br&gt; &lt;table border align = center bgcolor = #D8D9CA width=100&gt; &lt;tr align=center &gt; &lt;th&gt; EFFECTIFS &lt;th&gt;"&amp;M777&amp;"');Bi6ContiALLEMAND"&amp;J777&amp;D777&amp;".addTo (Bi6ContiALLEMAND"&amp;J777&amp;");"</f>
        <v>var Bi6ContiALLEMANDC0080017A=L.marker([49.9915268,4.7056313],{icon:icon_college,bounceOnAdd: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LES AURAINS (public)&lt;/b&gt; &lt;br&gt;&lt;i&gt;FUMAY&lt;/i&gt; &lt;br&gt; &lt;table border align = center bgcolor = #D8D9CA width=100&gt; &lt;tr align=center &gt; &lt;th&gt; EFFECTIFS &lt;th&gt;6');Bi6ContiALLEMANDC0080017A.addTo (Bi6ContiALLEMANDC);</v>
      </c>
    </row>
    <row r="778" spans="1:17" x14ac:dyDescent="0.2">
      <c r="A778" s="7" t="s">
        <v>11</v>
      </c>
      <c r="B778" s="10" t="s">
        <v>577</v>
      </c>
      <c r="C778" s="7" t="s">
        <v>673</v>
      </c>
      <c r="D778" s="7" t="s">
        <v>34</v>
      </c>
      <c r="E778" s="7" t="s">
        <v>23</v>
      </c>
      <c r="F778" s="7" t="s">
        <v>35</v>
      </c>
      <c r="G778" s="7" t="s">
        <v>679</v>
      </c>
      <c r="H778" s="7" t="s">
        <v>925</v>
      </c>
      <c r="I778" s="7" t="s">
        <v>926</v>
      </c>
      <c r="J778" s="7" t="s">
        <v>1375</v>
      </c>
      <c r="K778" s="7" t="s">
        <v>1371</v>
      </c>
      <c r="L778" s="7" t="s">
        <v>36</v>
      </c>
      <c r="M778" s="54">
        <v>21</v>
      </c>
      <c r="N778" s="54"/>
      <c r="O778" s="54"/>
      <c r="Q778" t="str">
        <f t="shared" si="15"/>
        <v>var Bi6ContiALLEMANDC0080021E=L.marker([49.3959086,4.37714],{icon:icon_college,bounceOnAdd: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DE LA RETOURNE (public)&lt;/b&gt; &lt;br&gt;&lt;i&gt;JUNIVILLE&lt;/i&gt; &lt;br&gt; &lt;table border align = center bgcolor = #D8D9CA width=100&gt; &lt;tr align=center &gt; &lt;th&gt; EFFECTIFS &lt;th&gt;21');Bi6ContiALLEMANDC0080021E.addTo (Bi6ContiALLEMANDC);</v>
      </c>
    </row>
    <row r="779" spans="1:17" x14ac:dyDescent="0.2">
      <c r="A779" s="7" t="s">
        <v>11</v>
      </c>
      <c r="B779" s="10" t="s">
        <v>576</v>
      </c>
      <c r="C779" s="7" t="s">
        <v>673</v>
      </c>
      <c r="D779" s="7" t="s">
        <v>73</v>
      </c>
      <c r="E779" s="7" t="s">
        <v>23</v>
      </c>
      <c r="F779" s="7" t="s">
        <v>74</v>
      </c>
      <c r="G779" s="7" t="s">
        <v>686</v>
      </c>
      <c r="H779" s="7" t="s">
        <v>939</v>
      </c>
      <c r="I779" s="7" t="s">
        <v>940</v>
      </c>
      <c r="J779" s="7" t="s">
        <v>1375</v>
      </c>
      <c r="K779" s="7" t="s">
        <v>1371</v>
      </c>
      <c r="L779" s="7" t="s">
        <v>15</v>
      </c>
      <c r="M779" s="54">
        <v>7</v>
      </c>
      <c r="N779" s="54"/>
      <c r="O779" s="54"/>
      <c r="Q779" t="str">
        <f t="shared" si="15"/>
        <v>var Bi6ContiALLEMANDC0080079T=L.marker([49.7662969,4.6934313],{icon:icon_college,bounceOnAdd: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FRED SCAMARONI (public)&lt;/b&gt; &lt;br&gt;&lt;i&gt;CHARLEVILLE-MEZIERES&lt;/i&gt; &lt;br&gt; &lt;table border align = center bgcolor = #D8D9CA width=100&gt; &lt;tr align=center &gt; &lt;th&gt; EFFECTIFS &lt;th&gt;7');Bi6ContiALLEMANDC0080079T.addTo (Bi6ContiALLEMANDC);</v>
      </c>
    </row>
    <row r="780" spans="1:17" x14ac:dyDescent="0.2">
      <c r="A780" s="7" t="s">
        <v>11</v>
      </c>
      <c r="B780" s="10" t="s">
        <v>587</v>
      </c>
      <c r="C780" s="7" t="s">
        <v>673</v>
      </c>
      <c r="D780" s="7" t="s">
        <v>96</v>
      </c>
      <c r="E780" s="7" t="s">
        <v>23</v>
      </c>
      <c r="F780" s="7" t="s">
        <v>97</v>
      </c>
      <c r="G780" s="7" t="s">
        <v>689</v>
      </c>
      <c r="H780" s="7" t="s">
        <v>945</v>
      </c>
      <c r="I780" s="7" t="s">
        <v>946</v>
      </c>
      <c r="J780" s="7" t="s">
        <v>1375</v>
      </c>
      <c r="K780" s="7" t="s">
        <v>1371</v>
      </c>
      <c r="L780" s="7" t="s">
        <v>98</v>
      </c>
      <c r="M780" s="54">
        <v>14</v>
      </c>
      <c r="N780" s="54"/>
      <c r="O780" s="54"/>
      <c r="Q780" t="str">
        <f t="shared" si="15"/>
        <v>var Bi6ContiALLEMANDC0080827F=L.marker([49.8839456,4.7458351],{icon:icon_college,bounceOnAdd: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LES DEUX VALLEES (public)&lt;/b&gt; &lt;br&gt;&lt;i&gt;MONTHERME&lt;/i&gt; &lt;br&gt; &lt;table border align = center bgcolor = #D8D9CA width=100&gt; &lt;tr align=center &gt; &lt;th&gt; EFFECTIFS &lt;th&gt;14');Bi6ContiALLEMANDC0080827F.addTo (Bi6ContiALLEMANDC);</v>
      </c>
    </row>
    <row r="781" spans="1:17" x14ac:dyDescent="0.2">
      <c r="A781" s="7" t="s">
        <v>11</v>
      </c>
      <c r="B781" s="10" t="s">
        <v>576</v>
      </c>
      <c r="C781" s="7" t="s">
        <v>673</v>
      </c>
      <c r="D781" s="7" t="s">
        <v>101</v>
      </c>
      <c r="E781" s="7" t="s">
        <v>23</v>
      </c>
      <c r="F781" s="7" t="s">
        <v>102</v>
      </c>
      <c r="G781" s="7" t="s">
        <v>691</v>
      </c>
      <c r="H781" s="7" t="s">
        <v>949</v>
      </c>
      <c r="I781" s="7" t="s">
        <v>950</v>
      </c>
      <c r="J781" s="7" t="s">
        <v>1375</v>
      </c>
      <c r="K781" s="7" t="s">
        <v>1371</v>
      </c>
      <c r="L781" s="7" t="s">
        <v>602</v>
      </c>
      <c r="M781" s="54">
        <v>18</v>
      </c>
      <c r="N781" s="54"/>
      <c r="O781" s="54"/>
      <c r="Q781" t="str">
        <f t="shared" si="15"/>
        <v>var Bi6ContiALLEMANDC0080839U=L.marker([49.736173,4.8576174],{icon:icon_college,bounceOnAdd: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PASTEUR (public)&lt;/b&gt; &lt;br&gt;&lt;i&gt;VRIGNE AUX BOIS&lt;/i&gt; &lt;br&gt; &lt;table border align = center bgcolor = #D8D9CA width=100&gt; &lt;tr align=center &gt; &lt;th&gt; EFFECTIFS &lt;th&gt;18');Bi6ContiALLEMANDC0080839U.addTo (Bi6ContiALLEMANDC);</v>
      </c>
    </row>
    <row r="782" spans="1:17" x14ac:dyDescent="0.2">
      <c r="A782" s="7" t="s">
        <v>11</v>
      </c>
      <c r="B782" s="10" t="s">
        <v>587</v>
      </c>
      <c r="C782" s="7" t="s">
        <v>673</v>
      </c>
      <c r="D782" s="7" t="s">
        <v>118</v>
      </c>
      <c r="E782" s="7" t="s">
        <v>23</v>
      </c>
      <c r="F782" s="7" t="s">
        <v>119</v>
      </c>
      <c r="G782" s="7" t="s">
        <v>698</v>
      </c>
      <c r="H782" s="7" t="s">
        <v>963</v>
      </c>
      <c r="I782" s="7" t="s">
        <v>964</v>
      </c>
      <c r="J782" s="7" t="s">
        <v>1375</v>
      </c>
      <c r="K782" s="7" t="s">
        <v>1371</v>
      </c>
      <c r="L782" s="7" t="s">
        <v>51</v>
      </c>
      <c r="M782" s="54">
        <v>22</v>
      </c>
      <c r="N782" s="54"/>
      <c r="O782" s="54"/>
      <c r="Q782" t="str">
        <f t="shared" si="15"/>
        <v>var Bi6ContiALLEMANDC0080949N=L.marker([49.9345868,4.6465],{icon:icon_college,bounceOnAdd: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GEORGE SAND (public)&lt;/b&gt; &lt;br&gt;&lt;i&gt;REVIN&lt;/i&gt; &lt;br&gt; &lt;table border align = center bgcolor = #D8D9CA width=100&gt; &lt;tr align=center &gt; &lt;th&gt; EFFECTIFS &lt;th&gt;22');Bi6ContiALLEMANDC0080949N.addTo (Bi6ContiALLEMANDC);</v>
      </c>
    </row>
    <row r="783" spans="1:17" x14ac:dyDescent="0.2">
      <c r="A783" s="7" t="s">
        <v>11</v>
      </c>
      <c r="B783" s="10" t="s">
        <v>576</v>
      </c>
      <c r="C783" s="7" t="s">
        <v>673</v>
      </c>
      <c r="D783" s="7" t="s">
        <v>120</v>
      </c>
      <c r="E783" s="7" t="s">
        <v>23</v>
      </c>
      <c r="F783" s="7" t="s">
        <v>121</v>
      </c>
      <c r="G783" s="7" t="s">
        <v>699</v>
      </c>
      <c r="H783" s="7" t="s">
        <v>965</v>
      </c>
      <c r="I783" s="7" t="s">
        <v>966</v>
      </c>
      <c r="J783" s="7" t="s">
        <v>1375</v>
      </c>
      <c r="K783" s="7" t="s">
        <v>1371</v>
      </c>
      <c r="L783" s="7" t="s">
        <v>15</v>
      </c>
      <c r="M783" s="54">
        <v>24</v>
      </c>
      <c r="N783" s="54"/>
      <c r="O783" s="54"/>
      <c r="Q783" t="str">
        <f t="shared" si="15"/>
        <v>var Bi6ContiALLEMANDC0080954U=L.marker([49.7577704,4.7185223],{icon:icon_college,bounceOnAdd: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BAYARD (public)&lt;/b&gt; &lt;br&gt;&lt;i&gt;CHARLEVILLE-MEZIERES&lt;/i&gt; &lt;br&gt; &lt;table border align = center bgcolor = #D8D9CA width=100&gt; &lt;tr align=center &gt; &lt;th&gt; EFFECTIFS &lt;th&gt;24');Bi6ContiALLEMANDC0080954U.addTo (Bi6ContiALLEMANDC);</v>
      </c>
    </row>
    <row r="784" spans="1:17" x14ac:dyDescent="0.2">
      <c r="A784" s="7" t="s">
        <v>11</v>
      </c>
      <c r="B784" s="10" t="s">
        <v>576</v>
      </c>
      <c r="C784" s="7" t="s">
        <v>673</v>
      </c>
      <c r="D784" s="7" t="s">
        <v>125</v>
      </c>
      <c r="E784" s="7" t="s">
        <v>23</v>
      </c>
      <c r="F784" s="7" t="s">
        <v>126</v>
      </c>
      <c r="G784" s="7" t="s">
        <v>700</v>
      </c>
      <c r="H784" s="7" t="s">
        <v>967</v>
      </c>
      <c r="I784" s="7" t="s">
        <v>968</v>
      </c>
      <c r="J784" s="7" t="s">
        <v>1375</v>
      </c>
      <c r="K784" s="7" t="s">
        <v>1371</v>
      </c>
      <c r="L784" s="7" t="s">
        <v>127</v>
      </c>
      <c r="M784" s="54">
        <v>28</v>
      </c>
      <c r="N784" s="54"/>
      <c r="O784" s="54"/>
      <c r="Q784" t="str">
        <f t="shared" si="15"/>
        <v>var Bi6ContiALLEMANDC0081001V=L.marker([49.7435162,4.7430065],{icon:icon_college,bounceOnAdd: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JULES LEROUX (public)&lt;/b&gt; &lt;br&gt;&lt;i&gt;VILLERS-SEMEUSE&lt;/i&gt; &lt;br&gt; &lt;table border align = center bgcolor = #D8D9CA width=100&gt; &lt;tr align=center &gt; &lt;th&gt; EFFECTIFS &lt;th&gt;28');Bi6ContiALLEMANDC0081001V.addTo (Bi6ContiALLEMANDC);</v>
      </c>
    </row>
    <row r="785" spans="1:17" x14ac:dyDescent="0.2">
      <c r="A785" s="7" t="s">
        <v>11</v>
      </c>
      <c r="B785" s="10" t="s">
        <v>587</v>
      </c>
      <c r="C785" s="7" t="s">
        <v>673</v>
      </c>
      <c r="D785" s="7" t="s">
        <v>133</v>
      </c>
      <c r="E785" s="7" t="s">
        <v>23</v>
      </c>
      <c r="F785" s="7" t="s">
        <v>588</v>
      </c>
      <c r="G785" s="7" t="s">
        <v>703</v>
      </c>
      <c r="H785" s="7" t="s">
        <v>973</v>
      </c>
      <c r="I785" s="7" t="s">
        <v>974</v>
      </c>
      <c r="J785" s="7" t="s">
        <v>1375</v>
      </c>
      <c r="K785" s="7" t="s">
        <v>1371</v>
      </c>
      <c r="L785" s="7" t="s">
        <v>134</v>
      </c>
      <c r="M785" s="54">
        <v>27</v>
      </c>
      <c r="N785" s="54"/>
      <c r="O785" s="54"/>
      <c r="Q785" t="str">
        <f t="shared" si="15"/>
        <v>var Bi6ContiALLEMANDC0081098A=L.marker([49.9289594,4.5299354],{icon:icon_college,bounceOnAdd: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ANDRÉE VIÉNOT (public)&lt;/b&gt; &lt;br&gt;&lt;i&gt;ROCROI&lt;/i&gt; &lt;br&gt; &lt;table border align = center bgcolor = #D8D9CA width=100&gt; &lt;tr align=center &gt; &lt;th&gt; EFFECTIFS &lt;th&gt;27');Bi6ContiALLEMANDC0081098A.addTo (Bi6ContiALLEMANDC);</v>
      </c>
    </row>
    <row r="786" spans="1:17" x14ac:dyDescent="0.2">
      <c r="A786" s="7" t="s">
        <v>11</v>
      </c>
      <c r="B786" s="10" t="s">
        <v>576</v>
      </c>
      <c r="C786" s="7" t="s">
        <v>673</v>
      </c>
      <c r="D786" s="7" t="s">
        <v>135</v>
      </c>
      <c r="E786" s="7" t="s">
        <v>23</v>
      </c>
      <c r="F786" s="7" t="s">
        <v>136</v>
      </c>
      <c r="G786" s="7" t="s">
        <v>704</v>
      </c>
      <c r="H786" s="7" t="s">
        <v>975</v>
      </c>
      <c r="I786" s="7" t="s">
        <v>976</v>
      </c>
      <c r="J786" s="7" t="s">
        <v>1375</v>
      </c>
      <c r="K786" s="7" t="s">
        <v>1371</v>
      </c>
      <c r="L786" s="7" t="s">
        <v>136</v>
      </c>
      <c r="M786" s="54">
        <v>52</v>
      </c>
      <c r="N786" s="54"/>
      <c r="O786" s="54"/>
      <c r="Q786" t="str">
        <f t="shared" si="15"/>
        <v>var Bi6ContiALLEMANDC0081099B=L.marker([49.6295254,5.1743265],{icon:icon_college,bounceOnAdd: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CARIGNAN (public)&lt;/b&gt; &lt;br&gt;&lt;i&gt;CARIGNAN&lt;/i&gt; &lt;br&gt; &lt;table border align = center bgcolor = #D8D9CA width=100&gt; &lt;tr align=center &gt; &lt;th&gt; EFFECTIFS &lt;th&gt;52');Bi6ContiALLEMANDC0081099B.addTo (Bi6ContiALLEMANDC);</v>
      </c>
    </row>
    <row r="787" spans="1:17" x14ac:dyDescent="0.2">
      <c r="A787" s="7" t="s">
        <v>11</v>
      </c>
      <c r="B787" s="10" t="s">
        <v>577</v>
      </c>
      <c r="C787" s="7" t="s">
        <v>673</v>
      </c>
      <c r="D787" s="7" t="s">
        <v>139</v>
      </c>
      <c r="E787" s="7" t="s">
        <v>23</v>
      </c>
      <c r="F787" s="7" t="s">
        <v>140</v>
      </c>
      <c r="G787" s="7" t="s">
        <v>706</v>
      </c>
      <c r="H787" s="7" t="s">
        <v>979</v>
      </c>
      <c r="I787" s="7" t="s">
        <v>980</v>
      </c>
      <c r="J787" s="7" t="s">
        <v>1375</v>
      </c>
      <c r="K787" s="7" t="s">
        <v>1371</v>
      </c>
      <c r="L787" s="7" t="s">
        <v>141</v>
      </c>
      <c r="M787" s="54">
        <v>21</v>
      </c>
      <c r="N787" s="54"/>
      <c r="O787" s="54"/>
      <c r="Q787" t="str">
        <f t="shared" si="15"/>
        <v>var Bi6ContiALLEMANDC0081102E=L.marker([49.4704308,4.1164172],{icon:icon_college,bounceOnAdd: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MULTISITE ASFELD - CHATEAU POR (public)&lt;/b&gt; &lt;br&gt;&lt;i&gt;ASFELD&lt;/i&gt; &lt;br&gt; &lt;table border align = center bgcolor = #D8D9CA width=100&gt; &lt;tr align=center &gt; &lt;th&gt; EFFECTIFS &lt;th&gt;21');Bi6ContiALLEMANDC0081102E.addTo (Bi6ContiALLEMANDC);</v>
      </c>
    </row>
    <row r="788" spans="1:17" x14ac:dyDescent="0.2">
      <c r="A788" s="7" t="s">
        <v>11</v>
      </c>
      <c r="B788" s="10" t="s">
        <v>577</v>
      </c>
      <c r="C788" s="7" t="s">
        <v>673</v>
      </c>
      <c r="D788" s="7" t="s">
        <v>144</v>
      </c>
      <c r="E788" s="7" t="s">
        <v>23</v>
      </c>
      <c r="F788" s="7" t="s">
        <v>586</v>
      </c>
      <c r="G788" s="7" t="s">
        <v>1378</v>
      </c>
      <c r="H788" s="7" t="s">
        <v>983</v>
      </c>
      <c r="I788" s="7" t="s">
        <v>984</v>
      </c>
      <c r="J788" s="7" t="s">
        <v>1375</v>
      </c>
      <c r="K788" s="7" t="s">
        <v>1371</v>
      </c>
      <c r="L788" s="7" t="s">
        <v>1389</v>
      </c>
      <c r="M788" s="54">
        <v>18</v>
      </c>
      <c r="N788" s="54"/>
      <c r="O788" s="54"/>
      <c r="Q788" t="str">
        <f t="shared" si="15"/>
        <v>var Bi6ContiALLEMANDC0081104G=L.marker([49.6987289,4.4199636],{icon:icon_college,bounceOnAdd: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SIGNY L\'ABBAYE (public)&lt;/b&gt; &lt;br&gt;&lt;i&gt;SIGNY-L\'ABBAYE&lt;/i&gt; &lt;br&gt; &lt;table border align = center bgcolor = #D8D9CA width=100&gt; &lt;tr align=center &gt; &lt;th&gt; EFFECTIFS &lt;th&gt;18');Bi6ContiALLEMANDC0081104G.addTo (Bi6ContiALLEMANDC);</v>
      </c>
    </row>
    <row r="789" spans="1:17" x14ac:dyDescent="0.2">
      <c r="A789" s="7" t="s">
        <v>11</v>
      </c>
      <c r="B789" s="10" t="s">
        <v>576</v>
      </c>
      <c r="C789" s="7" t="s">
        <v>673</v>
      </c>
      <c r="D789" s="7" t="s">
        <v>146</v>
      </c>
      <c r="E789" s="7" t="s">
        <v>23</v>
      </c>
      <c r="F789" s="7" t="s">
        <v>147</v>
      </c>
      <c r="G789" s="7" t="s">
        <v>708</v>
      </c>
      <c r="H789" s="7" t="s">
        <v>985</v>
      </c>
      <c r="I789" s="7" t="s">
        <v>986</v>
      </c>
      <c r="J789" s="7" t="s">
        <v>1375</v>
      </c>
      <c r="K789" s="7" t="s">
        <v>1371</v>
      </c>
      <c r="L789" s="7" t="s">
        <v>148</v>
      </c>
      <c r="M789" s="54">
        <v>30</v>
      </c>
      <c r="N789" s="54"/>
      <c r="O789" s="54"/>
      <c r="Q789" t="str">
        <f t="shared" si="15"/>
        <v>var Bi6ContiALLEMANDC0081105H=L.marker([49.9052981,4.2845588],{icon:icon_college,bounceOnAdd: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MULTISITE SIGNY-LE-PETIT-LIART (public)&lt;/b&gt; &lt;br&gt;&lt;i&gt;SIGNY-LE-PETIT&lt;/i&gt; &lt;br&gt; &lt;table border align = center bgcolor = #D8D9CA width=100&gt; &lt;tr align=center &gt; &lt;th&gt; EFFECTIFS &lt;th&gt;30');Bi6ContiALLEMANDC0081105H.addTo (Bi6ContiALLEMANDC);</v>
      </c>
    </row>
    <row r="790" spans="1:17" x14ac:dyDescent="0.2">
      <c r="A790" s="7" t="s">
        <v>149</v>
      </c>
      <c r="B790" s="10" t="s">
        <v>590</v>
      </c>
      <c r="C790" s="7" t="s">
        <v>673</v>
      </c>
      <c r="D790" s="7" t="s">
        <v>158</v>
      </c>
      <c r="E790" s="7" t="s">
        <v>23</v>
      </c>
      <c r="F790" s="7" t="s">
        <v>159</v>
      </c>
      <c r="G790" s="7" t="s">
        <v>710</v>
      </c>
      <c r="H790" s="7" t="s">
        <v>989</v>
      </c>
      <c r="I790" s="7" t="s">
        <v>990</v>
      </c>
      <c r="J790" s="7" t="s">
        <v>1375</v>
      </c>
      <c r="K790" s="7" t="s">
        <v>1371</v>
      </c>
      <c r="L790" s="7" t="s">
        <v>160</v>
      </c>
      <c r="M790" s="54">
        <v>28</v>
      </c>
      <c r="N790" s="54"/>
      <c r="O790" s="54"/>
      <c r="Q790" t="str">
        <f t="shared" si="15"/>
        <v>var Bi6ContiALLEMANDC0100007D=L.marker([48.3854302,4.5251354],{icon:icon_college,bounceOnAdd: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JULIEN REGNIER (public)&lt;/b&gt; &lt;br&gt;&lt;i&gt;BRIENNE-LE-CHATEAU&lt;/i&gt; &lt;br&gt; &lt;table border align = center bgcolor = #D8D9CA width=100&gt; &lt;tr align=center &gt; &lt;th&gt; EFFECTIFS &lt;th&gt;28');Bi6ContiALLEMANDC0100007D.addTo (Bi6ContiALLEMANDC);</v>
      </c>
    </row>
    <row r="791" spans="1:17" x14ac:dyDescent="0.2">
      <c r="A791" s="7" t="s">
        <v>149</v>
      </c>
      <c r="B791" s="10" t="s">
        <v>590</v>
      </c>
      <c r="C791" s="7" t="s">
        <v>673</v>
      </c>
      <c r="D791" s="7" t="s">
        <v>161</v>
      </c>
      <c r="E791" s="7" t="s">
        <v>23</v>
      </c>
      <c r="F791" s="7" t="s">
        <v>162</v>
      </c>
      <c r="G791" s="7" t="s">
        <v>711</v>
      </c>
      <c r="H791" s="7" t="s">
        <v>991</v>
      </c>
      <c r="I791" s="7" t="s">
        <v>992</v>
      </c>
      <c r="J791" s="7" t="s">
        <v>1375</v>
      </c>
      <c r="K791" s="7" t="s">
        <v>1371</v>
      </c>
      <c r="L791" s="7" t="s">
        <v>163</v>
      </c>
      <c r="M791" s="54">
        <v>18</v>
      </c>
      <c r="N791" s="54"/>
      <c r="O791" s="54"/>
      <c r="Q791" t="str">
        <f t="shared" si="15"/>
        <v>var Bi6ContiALLEMANDC0100008E=L.marker([48.0590638,4.1444084],{icon:icon_college,bounceOnAdd: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AMADIS JAMYN (public)&lt;/b&gt; &lt;br&gt;&lt;i&gt;CHAOURCE&lt;/i&gt; &lt;br&gt; &lt;table border align = center bgcolor = #D8D9CA width=100&gt; &lt;tr align=center &gt; &lt;th&gt; EFFECTIFS &lt;th&gt;18');Bi6ContiALLEMANDC0100008E.addTo (Bi6ContiALLEMANDC);</v>
      </c>
    </row>
    <row r="792" spans="1:17" x14ac:dyDescent="0.2">
      <c r="A792" s="7" t="s">
        <v>149</v>
      </c>
      <c r="B792" s="10" t="s">
        <v>590</v>
      </c>
      <c r="C792" s="7" t="s">
        <v>673</v>
      </c>
      <c r="D792" s="7" t="s">
        <v>164</v>
      </c>
      <c r="E792" s="7" t="s">
        <v>23</v>
      </c>
      <c r="F792" s="7" t="s">
        <v>165</v>
      </c>
      <c r="G792" s="7" t="s">
        <v>712</v>
      </c>
      <c r="H792" s="7" t="s">
        <v>993</v>
      </c>
      <c r="I792" s="7" t="s">
        <v>994</v>
      </c>
      <c r="J792" s="7" t="s">
        <v>1375</v>
      </c>
      <c r="K792" s="7" t="s">
        <v>1371</v>
      </c>
      <c r="L792" s="7" t="s">
        <v>166</v>
      </c>
      <c r="M792" s="54"/>
      <c r="N792" s="54">
        <v>24</v>
      </c>
      <c r="O792" s="54"/>
      <c r="Q792" t="str">
        <f>"var Bi6ContiARABE"&amp;J792&amp;D792&amp;"=L.marker(["&amp;H792&amp;","&amp;I792&amp;"],{icon:"&amp;K792&amp;",bounceOnAdd: true, bounceOnAddOptions: {duration: 500, height: 100},bounceOnAddCallback: function() {console.log('done')}}).bindPopup('&lt;p align=center&gt; &lt;font size=2&gt; &lt;b&gt;6ème Bilangue de continuité ARABE (couplé avec l'ANGLAIS) &lt;/font&gt;  &lt;br&gt;&lt;br&gt;"&amp;G792&amp;" "&amp;C792&amp;"&lt;/b&gt; &lt;br&gt;&lt;i&gt;"&amp;L792&amp;"&lt;/i&gt; &lt;br&gt; &lt;table border align = center bgcolor = #D8D9CA width=100&gt; &lt;tr align=center &gt; &lt;th&gt; EFFECTIFS &lt;th&gt;"&amp;N792&amp;"');Bi6ContiARABE"&amp;J792&amp;D792&amp;".addTo (Bi6ContiARABE"&amp;J792&amp;");"</f>
        <v>var Bi6ContiARABEC0100009F=L.marker([48.3106551,4.0399133],{icon:icon_college,bounceOnAdd: true, bounceOnAddOptions: {duration: 500, height: 100},bounceOnAddCallback: function() {console.log('done')}}).bindPopup('&lt;p align=center&gt; &lt;font size=2&gt; &lt;b&gt;6ème Bilangue de continuité ARABE (couplé avec l'ANGLAIS) &lt;/font&gt;  &lt;br&gt;&lt;br&gt;CLG ALBERT CAMUS (public)&lt;/b&gt; &lt;br&gt;&lt;i&gt;LA CHAPELLE-SAINT-LUC&lt;/i&gt; &lt;br&gt; &lt;table border align = center bgcolor = #D8D9CA width=100&gt; &lt;tr align=center &gt; &lt;th&gt; EFFECTIFS &lt;th&gt;24');Bi6ContiARABEC0100009F.addTo (Bi6ContiARABEC);</v>
      </c>
    </row>
    <row r="793" spans="1:17" x14ac:dyDescent="0.2">
      <c r="A793" s="7" t="s">
        <v>149</v>
      </c>
      <c r="B793" s="10" t="s">
        <v>590</v>
      </c>
      <c r="C793" s="7" t="s">
        <v>673</v>
      </c>
      <c r="D793" s="7" t="s">
        <v>229</v>
      </c>
      <c r="E793" s="7" t="s">
        <v>23</v>
      </c>
      <c r="F793" s="7" t="s">
        <v>230</v>
      </c>
      <c r="G793" s="7" t="s">
        <v>723</v>
      </c>
      <c r="H793" s="7" t="s">
        <v>1013</v>
      </c>
      <c r="I793" s="7" t="s">
        <v>1014</v>
      </c>
      <c r="J793" s="7" t="s">
        <v>1375</v>
      </c>
      <c r="K793" s="7" t="s">
        <v>1371</v>
      </c>
      <c r="L793" s="7" t="s">
        <v>231</v>
      </c>
      <c r="M793" s="54">
        <v>26</v>
      </c>
      <c r="N793" s="54"/>
      <c r="O793" s="54"/>
      <c r="Q793" t="str">
        <f t="shared" si="15"/>
        <v>var Bi6ContiALLEMANDC0100665U=L.marker([48.5343138,4.1546268],{icon:icon_college,bounceOnAdd: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DE LA VOIE CHATELAINE (public)&lt;/b&gt; &lt;br&gt;&lt;i&gt;ARCIS-SUR-AUBE&lt;/i&gt; &lt;br&gt; &lt;table border align = center bgcolor = #D8D9CA width=100&gt; &lt;tr align=center &gt; &lt;th&gt; EFFECTIFS &lt;th&gt;26');Bi6ContiALLEMANDC0100665U.addTo (Bi6ContiALLEMANDC);</v>
      </c>
    </row>
    <row r="794" spans="1:17" x14ac:dyDescent="0.2">
      <c r="A794" s="7" t="s">
        <v>149</v>
      </c>
      <c r="B794" s="10" t="s">
        <v>589</v>
      </c>
      <c r="C794" s="7" t="s">
        <v>673</v>
      </c>
      <c r="D794" s="7" t="s">
        <v>240</v>
      </c>
      <c r="E794" s="7" t="s">
        <v>23</v>
      </c>
      <c r="F794" s="7" t="s">
        <v>241</v>
      </c>
      <c r="G794" s="7" t="s">
        <v>726</v>
      </c>
      <c r="H794" s="7" t="s">
        <v>1019</v>
      </c>
      <c r="I794" s="7" t="s">
        <v>1020</v>
      </c>
      <c r="J794" s="7" t="s">
        <v>1375</v>
      </c>
      <c r="K794" s="7" t="s">
        <v>1371</v>
      </c>
      <c r="L794" s="7" t="s">
        <v>242</v>
      </c>
      <c r="M794" s="54">
        <v>17</v>
      </c>
      <c r="N794" s="54"/>
      <c r="O794" s="54"/>
      <c r="Q794" t="str">
        <f t="shared" si="15"/>
        <v>var Bi6ContiALLEMANDC0100786A=L.marker([48.494101,3.50391],{icon:icon_college,bounceOnAdd: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JEAN JAURES (public)&lt;/b&gt; &lt;br&gt;&lt;i&gt;NOGENT-SUR-SEINE&lt;/i&gt; &lt;br&gt; &lt;table border align = center bgcolor = #D8D9CA width=100&gt; &lt;tr align=center &gt; &lt;th&gt; EFFECTIFS &lt;th&gt;17');Bi6ContiALLEMANDC0100786A.addTo (Bi6ContiALLEMANDC);</v>
      </c>
    </row>
    <row r="795" spans="1:17" x14ac:dyDescent="0.2">
      <c r="A795" s="7" t="s">
        <v>149</v>
      </c>
      <c r="B795" s="10" t="s">
        <v>589</v>
      </c>
      <c r="C795" s="7" t="s">
        <v>673</v>
      </c>
      <c r="D795" s="7" t="s">
        <v>243</v>
      </c>
      <c r="E795" s="7" t="s">
        <v>23</v>
      </c>
      <c r="F795" s="7" t="s">
        <v>228</v>
      </c>
      <c r="G795" s="7" t="s">
        <v>722</v>
      </c>
      <c r="H795" s="7" t="s">
        <v>1021</v>
      </c>
      <c r="I795" s="7" t="s">
        <v>1022</v>
      </c>
      <c r="J795" s="7" t="s">
        <v>1375</v>
      </c>
      <c r="K795" s="7" t="s">
        <v>1371</v>
      </c>
      <c r="L795" s="7" t="s">
        <v>177</v>
      </c>
      <c r="M795" s="54">
        <v>15</v>
      </c>
      <c r="N795" s="54"/>
      <c r="O795" s="54"/>
      <c r="Q795" t="str">
        <f t="shared" si="15"/>
        <v>var Bi6ContiALLEMANDC0100787B=L.marker([48.5208742,3.7268374],{icon:icon_college,bounceOnAdd: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PAUL LANGEVIN (public)&lt;/b&gt; &lt;br&gt;&lt;i&gt;ROMILLY-SUR-SEINE&lt;/i&gt; &lt;br&gt; &lt;table border align = center bgcolor = #D8D9CA width=100&gt; &lt;tr align=center &gt; &lt;th&gt; EFFECTIFS &lt;th&gt;15');Bi6ContiALLEMANDC0100787B.addTo (Bi6ContiALLEMANDC);</v>
      </c>
    </row>
    <row r="796" spans="1:17" x14ac:dyDescent="0.2">
      <c r="A796" s="7" t="s">
        <v>149</v>
      </c>
      <c r="B796" s="10" t="s">
        <v>590</v>
      </c>
      <c r="C796" s="7" t="s">
        <v>673</v>
      </c>
      <c r="D796" s="7" t="s">
        <v>244</v>
      </c>
      <c r="E796" s="7" t="s">
        <v>23</v>
      </c>
      <c r="F796" s="7" t="s">
        <v>245</v>
      </c>
      <c r="G796" s="7" t="s">
        <v>1379</v>
      </c>
      <c r="H796" s="7" t="s">
        <v>1023</v>
      </c>
      <c r="I796" s="7" t="s">
        <v>1024</v>
      </c>
      <c r="J796" s="7" t="s">
        <v>1375</v>
      </c>
      <c r="K796" s="7" t="s">
        <v>1371</v>
      </c>
      <c r="L796" s="7" t="s">
        <v>591</v>
      </c>
      <c r="M796" s="54">
        <v>23</v>
      </c>
      <c r="N796" s="54"/>
      <c r="O796" s="54"/>
      <c r="Q796" t="str">
        <f t="shared" si="15"/>
        <v>var Bi6ContiALLEMANDC0100806X=L.marker([48.2224321,3.7423856],{icon:icon_college,bounceOnAdd: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D\'OTHE ET VANNE (public)&lt;/b&gt; &lt;br&gt;&lt;i&gt;AIX-VILLEMAUR-PALIS&lt;/i&gt; &lt;br&gt; &lt;table border align = center bgcolor = #D8D9CA width=100&gt; &lt;tr align=center &gt; &lt;th&gt; EFFECTIFS &lt;th&gt;23');Bi6ContiALLEMANDC0100806X.addTo (Bi6ContiALLEMANDC);</v>
      </c>
    </row>
    <row r="797" spans="1:17" x14ac:dyDescent="0.2">
      <c r="A797" s="7" t="s">
        <v>149</v>
      </c>
      <c r="B797" s="10" t="s">
        <v>589</v>
      </c>
      <c r="C797" s="7" t="s">
        <v>673</v>
      </c>
      <c r="D797" s="7" t="s">
        <v>249</v>
      </c>
      <c r="E797" s="7" t="s">
        <v>23</v>
      </c>
      <c r="F797" s="7" t="s">
        <v>250</v>
      </c>
      <c r="G797" s="7" t="s">
        <v>729</v>
      </c>
      <c r="H797" s="7" t="s">
        <v>1029</v>
      </c>
      <c r="I797" s="7" t="s">
        <v>1030</v>
      </c>
      <c r="J797" s="7" t="s">
        <v>1375</v>
      </c>
      <c r="K797" s="7" t="s">
        <v>1371</v>
      </c>
      <c r="L797" s="7" t="s">
        <v>177</v>
      </c>
      <c r="M797" s="54">
        <v>26</v>
      </c>
      <c r="N797" s="54"/>
      <c r="O797" s="54"/>
      <c r="Q797" t="str">
        <f t="shared" si="15"/>
        <v>var Bi6ContiALLEMANDC0100905E=L.marker([48.5173628,3.7172354],{icon:icon_college,bounceOnAdd: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LE NOYER MARCHAND (public)&lt;/b&gt; &lt;br&gt;&lt;i&gt;ROMILLY-SUR-SEINE&lt;/i&gt; &lt;br&gt; &lt;table border align = center bgcolor = #D8D9CA width=100&gt; &lt;tr align=center &gt; &lt;th&gt; EFFECTIFS &lt;th&gt;26');Bi6ContiALLEMANDC0100905E.addTo (Bi6ContiALLEMANDC);</v>
      </c>
    </row>
    <row r="798" spans="1:17" x14ac:dyDescent="0.2">
      <c r="A798" s="7" t="s">
        <v>149</v>
      </c>
      <c r="B798" s="10" t="s">
        <v>590</v>
      </c>
      <c r="C798" s="7" t="s">
        <v>673</v>
      </c>
      <c r="D798" s="7" t="s">
        <v>253</v>
      </c>
      <c r="E798" s="7" t="s">
        <v>23</v>
      </c>
      <c r="F798" s="7" t="s">
        <v>254</v>
      </c>
      <c r="G798" s="7" t="s">
        <v>730</v>
      </c>
      <c r="H798" s="7" t="s">
        <v>1031</v>
      </c>
      <c r="I798" s="7" t="s">
        <v>1032</v>
      </c>
      <c r="J798" s="7" t="s">
        <v>1375</v>
      </c>
      <c r="K798" s="7" t="s">
        <v>1371</v>
      </c>
      <c r="L798" s="7" t="s">
        <v>185</v>
      </c>
      <c r="M798" s="54">
        <v>18</v>
      </c>
      <c r="N798" s="54"/>
      <c r="O798" s="54"/>
      <c r="Q798" t="str">
        <f t="shared" si="15"/>
        <v>var Bi6ContiALLEMANDC0100947A=L.marker([48.3075442,4.0616376],{icon:icon_college,bounceOnAdd: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PIERRE ET FRANCOIS PITHOU (public)&lt;/b&gt; &lt;br&gt;&lt;i&gt;TROYES&lt;/i&gt; &lt;br&gt; &lt;table border align = center bgcolor = #D8D9CA width=100&gt; &lt;tr align=center &gt; &lt;th&gt; EFFECTIFS &lt;th&gt;18');Bi6ContiALLEMANDC0100947A.addTo (Bi6ContiALLEMANDC);</v>
      </c>
    </row>
    <row r="799" spans="1:17" x14ac:dyDescent="0.2">
      <c r="A799" s="7" t="s">
        <v>149</v>
      </c>
      <c r="B799" s="10" t="s">
        <v>590</v>
      </c>
      <c r="C799" s="7" t="s">
        <v>673</v>
      </c>
      <c r="D799" s="7" t="s">
        <v>263</v>
      </c>
      <c r="E799" s="7" t="s">
        <v>23</v>
      </c>
      <c r="F799" s="7" t="s">
        <v>264</v>
      </c>
      <c r="G799" s="7" t="s">
        <v>731</v>
      </c>
      <c r="H799" s="7" t="s">
        <v>1033</v>
      </c>
      <c r="I799" s="7" t="s">
        <v>1034</v>
      </c>
      <c r="J799" s="7" t="s">
        <v>1375</v>
      </c>
      <c r="K799" s="7" t="s">
        <v>1371</v>
      </c>
      <c r="L799" s="7" t="s">
        <v>265</v>
      </c>
      <c r="M799" s="54">
        <v>16</v>
      </c>
      <c r="N799" s="54"/>
      <c r="O799" s="54"/>
      <c r="Q799" t="str">
        <f t="shared" si="15"/>
        <v>var Bi6ContiALLEMANDC0101031S=L.marker([48.3243182,4.095716],{icon:icon_college,bounceOnAdd: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EUREKA (public)&lt;/b&gt; &lt;br&gt;&lt;i&gt;PONT-SAINTE-MARIE&lt;/i&gt; &lt;br&gt; &lt;table border align = center bgcolor = #D8D9CA width=100&gt; &lt;tr align=center &gt; &lt;th&gt; EFFECTIFS &lt;th&gt;16');Bi6ContiALLEMANDC0101031S.addTo (Bi6ContiALLEMANDC);</v>
      </c>
    </row>
    <row r="800" spans="1:17" x14ac:dyDescent="0.2">
      <c r="A800" s="7" t="s">
        <v>356</v>
      </c>
      <c r="B800" s="10" t="s">
        <v>592</v>
      </c>
      <c r="C800" s="7" t="s">
        <v>673</v>
      </c>
      <c r="D800" s="7" t="s">
        <v>368</v>
      </c>
      <c r="E800" s="7" t="s">
        <v>23</v>
      </c>
      <c r="F800" s="7" t="s">
        <v>369</v>
      </c>
      <c r="G800" s="7" t="s">
        <v>734</v>
      </c>
      <c r="H800" s="7" t="s">
        <v>1037</v>
      </c>
      <c r="I800" s="7" t="s">
        <v>1038</v>
      </c>
      <c r="J800" s="7" t="s">
        <v>1375</v>
      </c>
      <c r="K800" s="7" t="s">
        <v>1371</v>
      </c>
      <c r="L800" s="7" t="s">
        <v>365</v>
      </c>
      <c r="M800" s="54">
        <v>26</v>
      </c>
      <c r="N800" s="54"/>
      <c r="O800" s="54"/>
      <c r="Q800" t="str">
        <f t="shared" si="15"/>
        <v>var Bi6ContiALLEMANDC0510010J=L.marker([48.9559366,4.3534759],{icon:icon_college,bounceOnAdd: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VICTOR DURUY (public)&lt;/b&gt; &lt;br&gt;&lt;i&gt;CHALONS-EN-CHAMPAGNE&lt;/i&gt; &lt;br&gt; &lt;table border align = center bgcolor = #D8D9CA width=100&gt; &lt;tr align=center &gt; &lt;th&gt; EFFECTIFS &lt;th&gt;26');Bi6ContiALLEMANDC0510010J.addTo (Bi6ContiALLEMANDC);</v>
      </c>
    </row>
    <row r="801" spans="1:17" x14ac:dyDescent="0.2">
      <c r="A801" s="7" t="s">
        <v>356</v>
      </c>
      <c r="B801" s="10" t="s">
        <v>592</v>
      </c>
      <c r="C801" s="7" t="s">
        <v>673</v>
      </c>
      <c r="D801" s="7" t="s">
        <v>370</v>
      </c>
      <c r="E801" s="7" t="s">
        <v>23</v>
      </c>
      <c r="F801" s="7" t="s">
        <v>371</v>
      </c>
      <c r="G801" s="7" t="s">
        <v>735</v>
      </c>
      <c r="H801" s="7" t="s">
        <v>1039</v>
      </c>
      <c r="I801" s="7" t="s">
        <v>1040</v>
      </c>
      <c r="J801" s="7" t="s">
        <v>1375</v>
      </c>
      <c r="K801" s="7" t="s">
        <v>1371</v>
      </c>
      <c r="L801" s="7" t="s">
        <v>365</v>
      </c>
      <c r="M801" s="54">
        <v>16</v>
      </c>
      <c r="N801" s="54"/>
      <c r="O801" s="54"/>
      <c r="Q801" t="str">
        <f t="shared" si="15"/>
        <v>var Bi6ContiALLEMANDC0510011K=L.marker([48.950098,4.3683558],{icon:icon_college,bounceOnAdd: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PERROT D ABLANCOURT (public)&lt;/b&gt; &lt;br&gt;&lt;i&gt;CHALONS-EN-CHAMPAGNE&lt;/i&gt; &lt;br&gt; &lt;table border align = center bgcolor = #D8D9CA width=100&gt; &lt;tr align=center &gt; &lt;th&gt; EFFECTIFS &lt;th&gt;16');Bi6ContiALLEMANDC0510011K.addTo (Bi6ContiALLEMANDC);</v>
      </c>
    </row>
    <row r="802" spans="1:17" x14ac:dyDescent="0.2">
      <c r="A802" s="7" t="s">
        <v>356</v>
      </c>
      <c r="B802" s="10" t="s">
        <v>372</v>
      </c>
      <c r="C802" s="7" t="s">
        <v>673</v>
      </c>
      <c r="D802" s="7" t="s">
        <v>378</v>
      </c>
      <c r="E802" s="7" t="s">
        <v>23</v>
      </c>
      <c r="F802" s="7" t="s">
        <v>379</v>
      </c>
      <c r="G802" s="7" t="s">
        <v>738</v>
      </c>
      <c r="H802" s="7" t="s">
        <v>1045</v>
      </c>
      <c r="I802" s="7" t="s">
        <v>1046</v>
      </c>
      <c r="J802" s="7" t="s">
        <v>1375</v>
      </c>
      <c r="K802" s="7" t="s">
        <v>1371</v>
      </c>
      <c r="L802" s="7" t="s">
        <v>380</v>
      </c>
      <c r="M802" s="54">
        <v>17</v>
      </c>
      <c r="N802" s="54"/>
      <c r="O802" s="54"/>
      <c r="Q802" t="str">
        <f t="shared" si="15"/>
        <v>var Bi6ContiALLEMANDC0510026B=L.marker([48.8768877,3.550012],{icon:icon_college,bounceOnAdd: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DE LA BRIE CHAMPENOISE (public)&lt;/b&gt; &lt;br&gt;&lt;i&gt;MONTMIRAIL&lt;/i&gt; &lt;br&gt; &lt;table border align = center bgcolor = #D8D9CA width=100&gt; &lt;tr align=center &gt; &lt;th&gt; EFFECTIFS &lt;th&gt;17');Bi6ContiALLEMANDC0510026B.addTo (Bi6ContiALLEMANDC);</v>
      </c>
    </row>
    <row r="803" spans="1:17" x14ac:dyDescent="0.2">
      <c r="A803" s="7" t="s">
        <v>356</v>
      </c>
      <c r="B803" s="10" t="s">
        <v>394</v>
      </c>
      <c r="C803" s="7" t="s">
        <v>673</v>
      </c>
      <c r="D803" s="7" t="s">
        <v>412</v>
      </c>
      <c r="E803" s="7" t="s">
        <v>23</v>
      </c>
      <c r="F803" s="7" t="s">
        <v>413</v>
      </c>
      <c r="G803" s="7" t="s">
        <v>1380</v>
      </c>
      <c r="H803" s="7" t="s">
        <v>1057</v>
      </c>
      <c r="I803" s="7" t="s">
        <v>1058</v>
      </c>
      <c r="J803" s="7" t="s">
        <v>1375</v>
      </c>
      <c r="K803" s="7" t="s">
        <v>1371</v>
      </c>
      <c r="L803" s="7" t="s">
        <v>414</v>
      </c>
      <c r="M803" s="54">
        <v>27</v>
      </c>
      <c r="N803" s="54"/>
      <c r="O803" s="54"/>
      <c r="Q803" t="str">
        <f t="shared" si="15"/>
        <v>var Bi6ContiALLEMANDC0510051D=L.marker([49.3055642,3.9628335],{icon:icon_college,bounceOnAdd: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DU MONT D\'HOR (public)&lt;/b&gt; &lt;br&gt;&lt;i&gt;SAINT-THIERRY&lt;/i&gt; &lt;br&gt; &lt;table border align = center bgcolor = #D8D9CA width=100&gt; &lt;tr align=center &gt; &lt;th&gt; EFFECTIFS &lt;th&gt;27');Bi6ContiALLEMANDC0510051D.addTo (Bi6ContiALLEMANDC);</v>
      </c>
    </row>
    <row r="804" spans="1:17" x14ac:dyDescent="0.2">
      <c r="A804" s="7" t="s">
        <v>356</v>
      </c>
      <c r="B804" s="10" t="s">
        <v>592</v>
      </c>
      <c r="C804" s="7" t="s">
        <v>673</v>
      </c>
      <c r="D804" s="7" t="s">
        <v>415</v>
      </c>
      <c r="E804" s="7" t="s">
        <v>23</v>
      </c>
      <c r="F804" s="7" t="s">
        <v>416</v>
      </c>
      <c r="G804" s="7" t="s">
        <v>744</v>
      </c>
      <c r="H804" s="7" t="s">
        <v>1059</v>
      </c>
      <c r="I804" s="7" t="s">
        <v>1060</v>
      </c>
      <c r="J804" s="7" t="s">
        <v>1375</v>
      </c>
      <c r="K804" s="7" t="s">
        <v>1371</v>
      </c>
      <c r="L804" s="7" t="s">
        <v>417</v>
      </c>
      <c r="M804" s="54">
        <v>29</v>
      </c>
      <c r="N804" s="54"/>
      <c r="O804" s="54"/>
      <c r="Q804" t="str">
        <f t="shared" si="15"/>
        <v>var Bi6ContiALLEMANDC0510052E=L.marker([48.7849659,4.9082039],{icon:icon_college,bounceOnAdd: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LOUIS PASTEUR (public)&lt;/b&gt; &lt;br&gt;&lt;i&gt;SERMAIZE-LES-BAINS&lt;/i&gt; &lt;br&gt; &lt;table border align = center bgcolor = #D8D9CA width=100&gt; &lt;tr align=center &gt; &lt;th&gt; EFFECTIFS &lt;th&gt;29');Bi6ContiALLEMANDC0510052E.addTo (Bi6ContiALLEMANDC);</v>
      </c>
    </row>
    <row r="805" spans="1:17" x14ac:dyDescent="0.2">
      <c r="A805" s="7" t="s">
        <v>356</v>
      </c>
      <c r="B805" s="10" t="s">
        <v>372</v>
      </c>
      <c r="C805" s="7" t="s">
        <v>673</v>
      </c>
      <c r="D805" s="7" t="s">
        <v>424</v>
      </c>
      <c r="E805" s="7" t="s">
        <v>23</v>
      </c>
      <c r="F805" s="7" t="s">
        <v>425</v>
      </c>
      <c r="G805" s="7" t="s">
        <v>746</v>
      </c>
      <c r="H805" s="7" t="s">
        <v>1065</v>
      </c>
      <c r="I805" s="7" t="s">
        <v>1066</v>
      </c>
      <c r="J805" s="7" t="s">
        <v>1375</v>
      </c>
      <c r="K805" s="7" t="s">
        <v>1371</v>
      </c>
      <c r="L805" s="7" t="s">
        <v>426</v>
      </c>
      <c r="M805" s="54">
        <v>29</v>
      </c>
      <c r="N805" s="54"/>
      <c r="O805" s="54"/>
      <c r="Q805" t="str">
        <f t="shared" si="15"/>
        <v>var Bi6ContiALLEMANDC0510059M=L.marker([48.9069248,4.0164152],{icon:icon_college,bounceOnAdd: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EUSTACHE DESCHAMPS (public)&lt;/b&gt; &lt;br&gt;&lt;i&gt;VERTUS&lt;/i&gt; &lt;br&gt; &lt;table border align = center bgcolor = #D8D9CA width=100&gt; &lt;tr align=center &gt; &lt;th&gt; EFFECTIFS &lt;th&gt;29');Bi6ContiALLEMANDC0510059M.addTo (Bi6ContiALLEMANDC);</v>
      </c>
    </row>
    <row r="806" spans="1:17" x14ac:dyDescent="0.2">
      <c r="A806" s="7" t="s">
        <v>356</v>
      </c>
      <c r="B806" s="10" t="s">
        <v>592</v>
      </c>
      <c r="C806" s="7" t="s">
        <v>673</v>
      </c>
      <c r="D806" s="7" t="s">
        <v>434</v>
      </c>
      <c r="E806" s="7" t="s">
        <v>23</v>
      </c>
      <c r="F806" s="7" t="s">
        <v>435</v>
      </c>
      <c r="G806" s="7" t="s">
        <v>748</v>
      </c>
      <c r="H806" s="7" t="s">
        <v>1069</v>
      </c>
      <c r="I806" s="7" t="s">
        <v>1070</v>
      </c>
      <c r="J806" s="7" t="s">
        <v>1375</v>
      </c>
      <c r="K806" s="7" t="s">
        <v>1371</v>
      </c>
      <c r="L806" s="7" t="s">
        <v>365</v>
      </c>
      <c r="M806" s="54">
        <v>21</v>
      </c>
      <c r="N806" s="54"/>
      <c r="O806" s="54"/>
      <c r="Q806" t="str">
        <f t="shared" si="15"/>
        <v>var Bi6ContiALLEMANDC0511083A=L.marker([48.9531389,4.3375046],{icon:icon_college,bounceOnAdd: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NICOLAS APPERT (public)&lt;/b&gt; &lt;br&gt;&lt;i&gt;CHALONS-EN-CHAMPAGNE&lt;/i&gt; &lt;br&gt; &lt;table border align = center bgcolor = #D8D9CA width=100&gt; &lt;tr align=center &gt; &lt;th&gt; EFFECTIFS &lt;th&gt;21');Bi6ContiALLEMANDC0511083A.addTo (Bi6ContiALLEMANDC);</v>
      </c>
    </row>
    <row r="807" spans="1:17" x14ac:dyDescent="0.2">
      <c r="A807" s="7" t="s">
        <v>356</v>
      </c>
      <c r="B807" s="10" t="s">
        <v>394</v>
      </c>
      <c r="C807" s="7" t="s">
        <v>673</v>
      </c>
      <c r="D807" s="7" t="s">
        <v>436</v>
      </c>
      <c r="E807" s="7" t="s">
        <v>23</v>
      </c>
      <c r="F807" s="7" t="s">
        <v>437</v>
      </c>
      <c r="G807" s="7" t="s">
        <v>749</v>
      </c>
      <c r="H807" s="7" t="s">
        <v>1071</v>
      </c>
      <c r="I807" s="7" t="s">
        <v>1072</v>
      </c>
      <c r="J807" s="7" t="s">
        <v>1375</v>
      </c>
      <c r="K807" s="7" t="s">
        <v>1371</v>
      </c>
      <c r="L807" s="7" t="s">
        <v>394</v>
      </c>
      <c r="M807" s="54">
        <v>21</v>
      </c>
      <c r="N807" s="54"/>
      <c r="O807" s="54"/>
      <c r="Q807" t="str">
        <f t="shared" si="15"/>
        <v>var Bi6ContiALLEMANDC0511084B=L.marker([49.2516579,4.0358863],{icon:icon_college,bounceOnAdd: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UNIVERSITE (public)&lt;/b&gt; &lt;br&gt;&lt;i&gt;REIMS&lt;/i&gt; &lt;br&gt; &lt;table border align = center bgcolor = #D8D9CA width=100&gt; &lt;tr align=center &gt; &lt;th&gt; EFFECTIFS &lt;th&gt;21');Bi6ContiALLEMANDC0511084B.addTo (Bi6ContiALLEMANDC);</v>
      </c>
    </row>
    <row r="808" spans="1:17" x14ac:dyDescent="0.2">
      <c r="A808" s="7" t="s">
        <v>356</v>
      </c>
      <c r="B808" s="10" t="s">
        <v>394</v>
      </c>
      <c r="C808" s="7" t="s">
        <v>673</v>
      </c>
      <c r="D808" s="7" t="s">
        <v>480</v>
      </c>
      <c r="E808" s="7" t="s">
        <v>23</v>
      </c>
      <c r="F808" s="7" t="s">
        <v>481</v>
      </c>
      <c r="G808" s="7" t="s">
        <v>753</v>
      </c>
      <c r="H808" s="7" t="s">
        <v>1077</v>
      </c>
      <c r="I808" s="7" t="s">
        <v>1078</v>
      </c>
      <c r="J808" s="7" t="s">
        <v>1375</v>
      </c>
      <c r="K808" s="7" t="s">
        <v>1371</v>
      </c>
      <c r="L808" s="7" t="s">
        <v>482</v>
      </c>
      <c r="M808" s="54">
        <v>10</v>
      </c>
      <c r="N808" s="54"/>
      <c r="O808" s="54"/>
      <c r="Q808" t="str">
        <f t="shared" si="15"/>
        <v>var Bi6ContiALLEMANDC0511187N=L.marker([49.2485825,3.9889405],{icon:icon_college,bounceOnAdd: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PAULETTE BILLA (public)&lt;/b&gt; &lt;br&gt;&lt;i&gt;TINQUEUX&lt;/i&gt; &lt;br&gt; &lt;table border align = center bgcolor = #D8D9CA width=100&gt; &lt;tr align=center &gt; &lt;th&gt; EFFECTIFS &lt;th&gt;10');Bi6ContiALLEMANDC0511187N.addTo (Bi6ContiALLEMANDC);</v>
      </c>
    </row>
    <row r="809" spans="1:17" x14ac:dyDescent="0.2">
      <c r="A809" s="7" t="s">
        <v>356</v>
      </c>
      <c r="B809" s="10" t="s">
        <v>372</v>
      </c>
      <c r="C809" s="7" t="s">
        <v>673</v>
      </c>
      <c r="D809" s="7" t="s">
        <v>485</v>
      </c>
      <c r="E809" s="7" t="s">
        <v>23</v>
      </c>
      <c r="F809" s="7" t="s">
        <v>486</v>
      </c>
      <c r="G809" s="7" t="s">
        <v>755</v>
      </c>
      <c r="H809" s="7" t="s">
        <v>1081</v>
      </c>
      <c r="I809" s="7" t="s">
        <v>1082</v>
      </c>
      <c r="J809" s="7" t="s">
        <v>1375</v>
      </c>
      <c r="K809" s="7" t="s">
        <v>1371</v>
      </c>
      <c r="L809" s="7" t="s">
        <v>372</v>
      </c>
      <c r="M809" s="54">
        <v>27</v>
      </c>
      <c r="N809" s="54"/>
      <c r="O809" s="54"/>
      <c r="Q809" t="str">
        <f t="shared" si="15"/>
        <v>var Bi6ContiALLEMANDC0511189R=L.marker([49.0541088,3.9498929],{icon:icon_college,bounceOnAdd: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COTE LEGRIS (public)&lt;/b&gt; &lt;br&gt;&lt;i&gt;EPERNAY&lt;/i&gt; &lt;br&gt; &lt;table border align = center bgcolor = #D8D9CA width=100&gt; &lt;tr align=center &gt; &lt;th&gt; EFFECTIFS &lt;th&gt;27');Bi6ContiALLEMANDC0511189R.addTo (Bi6ContiALLEMANDC);</v>
      </c>
    </row>
    <row r="810" spans="1:17" x14ac:dyDescent="0.2">
      <c r="A810" s="7" t="s">
        <v>356</v>
      </c>
      <c r="B810" s="10" t="s">
        <v>394</v>
      </c>
      <c r="C810" s="7" t="s">
        <v>673</v>
      </c>
      <c r="D810" s="7" t="s">
        <v>489</v>
      </c>
      <c r="E810" s="7" t="s">
        <v>23</v>
      </c>
      <c r="F810" s="7" t="s">
        <v>490</v>
      </c>
      <c r="G810" s="7" t="s">
        <v>757</v>
      </c>
      <c r="H810" s="7" t="s">
        <v>1085</v>
      </c>
      <c r="I810" s="7" t="s">
        <v>1086</v>
      </c>
      <c r="J810" s="7" t="s">
        <v>1375</v>
      </c>
      <c r="K810" s="7" t="s">
        <v>1371</v>
      </c>
      <c r="L810" s="7" t="s">
        <v>394</v>
      </c>
      <c r="M810" s="54">
        <v>24</v>
      </c>
      <c r="N810" s="54"/>
      <c r="O810" s="54"/>
      <c r="Q810" t="str">
        <f t="shared" si="15"/>
        <v>var Bi6ContiALLEMANDC0511214T=L.marker([49.276538,4.0100084],{icon:icon_college,bounceOnAdd: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TROIS FONTAINES (public)&lt;/b&gt; &lt;br&gt;&lt;i&gt;REIMS&lt;/i&gt; &lt;br&gt; &lt;table border align = center bgcolor = #D8D9CA width=100&gt; &lt;tr align=center &gt; &lt;th&gt; EFFECTIFS &lt;th&gt;24');Bi6ContiALLEMANDC0511214T.addTo (Bi6ContiALLEMANDC);</v>
      </c>
    </row>
    <row r="811" spans="1:17" x14ac:dyDescent="0.2">
      <c r="A811" s="7" t="s">
        <v>356</v>
      </c>
      <c r="B811" s="10" t="s">
        <v>592</v>
      </c>
      <c r="C811" s="7" t="s">
        <v>673</v>
      </c>
      <c r="D811" s="7" t="s">
        <v>491</v>
      </c>
      <c r="E811" s="7" t="s">
        <v>23</v>
      </c>
      <c r="F811" s="7" t="s">
        <v>50</v>
      </c>
      <c r="G811" s="7" t="s">
        <v>714</v>
      </c>
      <c r="H811" s="7" t="s">
        <v>1087</v>
      </c>
      <c r="I811" s="7" t="s">
        <v>1088</v>
      </c>
      <c r="J811" s="7" t="s">
        <v>1375</v>
      </c>
      <c r="K811" s="7" t="s">
        <v>1371</v>
      </c>
      <c r="L811" s="7" t="s">
        <v>492</v>
      </c>
      <c r="M811" s="54">
        <v>29</v>
      </c>
      <c r="N811" s="54"/>
      <c r="O811" s="54"/>
      <c r="Q811" t="str">
        <f t="shared" si="15"/>
        <v>var Bi6ContiALLEMANDC0511216V=L.marker([48.9463674,4.387916],{icon:icon_college,bounceOnAdd: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JEAN MOULIN (public)&lt;/b&gt; &lt;br&gt;&lt;i&gt;SAINT-MEMMIE&lt;/i&gt; &lt;br&gt; &lt;table border align = center bgcolor = #D8D9CA width=100&gt; &lt;tr align=center &gt; &lt;th&gt; EFFECTIFS &lt;th&gt;29');Bi6ContiALLEMANDC0511216V.addTo (Bi6ContiALLEMANDC);</v>
      </c>
    </row>
    <row r="812" spans="1:17" x14ac:dyDescent="0.2">
      <c r="A812" s="7" t="s">
        <v>356</v>
      </c>
      <c r="B812" s="10" t="s">
        <v>394</v>
      </c>
      <c r="C812" s="7" t="s">
        <v>673</v>
      </c>
      <c r="D812" s="7" t="s">
        <v>495</v>
      </c>
      <c r="E812" s="7" t="s">
        <v>23</v>
      </c>
      <c r="F812" s="7" t="s">
        <v>496</v>
      </c>
      <c r="G812" s="7" t="s">
        <v>759</v>
      </c>
      <c r="H812" s="7" t="s">
        <v>1091</v>
      </c>
      <c r="I812" s="7" t="s">
        <v>1092</v>
      </c>
      <c r="J812" s="7" t="s">
        <v>1375</v>
      </c>
      <c r="K812" s="7" t="s">
        <v>1371</v>
      </c>
      <c r="L812" s="7" t="s">
        <v>394</v>
      </c>
      <c r="M812" s="54">
        <v>9</v>
      </c>
      <c r="N812" s="54"/>
      <c r="O812" s="54"/>
      <c r="Q812" t="str">
        <f t="shared" si="15"/>
        <v>var Bi6ContiALLEMANDC0511254L=L.marker([49.2366458,4.0114754],{icon:icon_college,bounceOnAdd: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FRANCOIS LEGROS (public)&lt;/b&gt; &lt;br&gt;&lt;i&gt;REIMS&lt;/i&gt; &lt;br&gt; &lt;table border align = center bgcolor = #D8D9CA width=100&gt; &lt;tr align=center &gt; &lt;th&gt; EFFECTIFS &lt;th&gt;9');Bi6ContiALLEMANDC0511254L.addTo (Bi6ContiALLEMANDC);</v>
      </c>
    </row>
    <row r="813" spans="1:17" x14ac:dyDescent="0.2">
      <c r="A813" s="7" t="s">
        <v>356</v>
      </c>
      <c r="B813" s="10" t="s">
        <v>372</v>
      </c>
      <c r="C813" s="7" t="s">
        <v>673</v>
      </c>
      <c r="D813" s="7" t="s">
        <v>499</v>
      </c>
      <c r="E813" s="7" t="s">
        <v>23</v>
      </c>
      <c r="F813" s="7" t="s">
        <v>500</v>
      </c>
      <c r="G813" s="7" t="s">
        <v>761</v>
      </c>
      <c r="H813" s="7" t="s">
        <v>1093</v>
      </c>
      <c r="I813" s="7" t="s">
        <v>1094</v>
      </c>
      <c r="J813" s="7" t="s">
        <v>1375</v>
      </c>
      <c r="K813" s="7" t="s">
        <v>1371</v>
      </c>
      <c r="L813" s="7" t="s">
        <v>501</v>
      </c>
      <c r="M813" s="54">
        <v>29</v>
      </c>
      <c r="N813" s="54"/>
      <c r="O813" s="54"/>
      <c r="Q813" t="str">
        <f t="shared" si="15"/>
        <v>var Bi6ContiALLEMANDC0511258R=L.marker([49.0712631,3.6367154],{icon:icon_college,bounceOnAdd: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CLAUDE-NICOLAS LEDOUX (public)&lt;/b&gt; &lt;br&gt;&lt;i&gt;DORMANS&lt;/i&gt; &lt;br&gt; &lt;table border align = center bgcolor = #D8D9CA width=100&gt; &lt;tr align=center &gt; &lt;th&gt; EFFECTIFS &lt;th&gt;29');Bi6ContiALLEMANDC0511258R.addTo (Bi6ContiALLEMANDC);</v>
      </c>
    </row>
    <row r="814" spans="1:17" x14ac:dyDescent="0.2">
      <c r="A814" s="7" t="s">
        <v>609</v>
      </c>
      <c r="B814" s="10" t="s">
        <v>578</v>
      </c>
      <c r="C814" s="7" t="s">
        <v>673</v>
      </c>
      <c r="D814" s="7" t="s">
        <v>274</v>
      </c>
      <c r="E814" s="7" t="s">
        <v>23</v>
      </c>
      <c r="F814" s="7" t="s">
        <v>275</v>
      </c>
      <c r="G814" s="7" t="s">
        <v>1381</v>
      </c>
      <c r="H814" s="7" t="s">
        <v>1123</v>
      </c>
      <c r="I814" s="7" t="s">
        <v>1124</v>
      </c>
      <c r="J814" s="7" t="s">
        <v>1375</v>
      </c>
      <c r="K814" s="7" t="s">
        <v>1371</v>
      </c>
      <c r="L814" s="7" t="s">
        <v>276</v>
      </c>
      <c r="M814" s="54">
        <v>24</v>
      </c>
      <c r="N814" s="54"/>
      <c r="O814" s="54"/>
      <c r="Q814" t="str">
        <f t="shared" si="15"/>
        <v>var Bi6ContiALLEMANDC0520014H=L.marker([48.3210356,5.2147039],{icon:icon_college,bounceOnAdd: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JOUFFROY D\'ABBANS (public)&lt;/b&gt; &lt;br&gt;&lt;i&gt;DOULAINCOURT-SAUCOURT&lt;/i&gt; &lt;br&gt; &lt;table border align = center bgcolor = #D8D9CA width=100&gt; &lt;tr align=center &gt; &lt;th&gt; EFFECTIFS &lt;th&gt;24');Bi6ContiALLEMANDC0520014H.addTo (Bi6ContiALLEMANDC);</v>
      </c>
    </row>
    <row r="815" spans="1:17" x14ac:dyDescent="0.2">
      <c r="A815" s="7" t="s">
        <v>609</v>
      </c>
      <c r="B815" s="10" t="s">
        <v>578</v>
      </c>
      <c r="C815" s="7" t="s">
        <v>673</v>
      </c>
      <c r="D815" s="7" t="s">
        <v>309</v>
      </c>
      <c r="E815" s="7" t="s">
        <v>23</v>
      </c>
      <c r="F815" s="7" t="s">
        <v>310</v>
      </c>
      <c r="G815" s="7" t="s">
        <v>782</v>
      </c>
      <c r="H815" s="7" t="s">
        <v>1135</v>
      </c>
      <c r="I815" s="7" t="s">
        <v>1136</v>
      </c>
      <c r="J815" s="7" t="s">
        <v>1375</v>
      </c>
      <c r="K815" s="7" t="s">
        <v>1371</v>
      </c>
      <c r="L815" s="7" t="s">
        <v>273</v>
      </c>
      <c r="M815" s="54">
        <v>11</v>
      </c>
      <c r="N815" s="54"/>
      <c r="O815" s="54"/>
      <c r="Q815" t="str">
        <f t="shared" si="15"/>
        <v>var Bi6ContiALLEMANDC0520039K=L.marker([48.1042562,5.1481333],{icon:icon_college,bounceOnAdd: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LOUISE MICHEL (public)&lt;/b&gt; &lt;br&gt;&lt;i&gt;CHAUMONT&lt;/i&gt; &lt;br&gt; &lt;table border align = center bgcolor = #D8D9CA width=100&gt; &lt;tr align=center &gt; &lt;th&gt; EFFECTIFS &lt;th&gt;11');Bi6ContiALLEMANDC0520039K.addTo (Bi6ContiALLEMANDC);</v>
      </c>
    </row>
    <row r="816" spans="1:17" x14ac:dyDescent="0.2">
      <c r="A816" s="7" t="s">
        <v>609</v>
      </c>
      <c r="B816" s="10" t="s">
        <v>578</v>
      </c>
      <c r="C816" s="7" t="s">
        <v>673</v>
      </c>
      <c r="D816" s="7" t="s">
        <v>311</v>
      </c>
      <c r="E816" s="7" t="s">
        <v>23</v>
      </c>
      <c r="F816" s="7" t="s">
        <v>312</v>
      </c>
      <c r="G816" s="7" t="s">
        <v>783</v>
      </c>
      <c r="H816" s="7" t="s">
        <v>1137</v>
      </c>
      <c r="I816" s="7" t="s">
        <v>1138</v>
      </c>
      <c r="J816" s="7" t="s">
        <v>1375</v>
      </c>
      <c r="K816" s="7" t="s">
        <v>1371</v>
      </c>
      <c r="L816" s="7" t="s">
        <v>289</v>
      </c>
      <c r="M816" s="54">
        <v>10</v>
      </c>
      <c r="N816" s="54"/>
      <c r="O816" s="54"/>
      <c r="Q816" t="str">
        <f t="shared" si="15"/>
        <v>var Bi6ContiALLEMANDC0520040L=L.marker([47.8684592,5.3416006],{icon:icon_college,bounceOnAdd: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LES FRANCHISES (public)&lt;/b&gt; &lt;br&gt;&lt;i&gt;LANGRES&lt;/i&gt; &lt;br&gt; &lt;table border align = center bgcolor = #D8D9CA width=100&gt; &lt;tr align=center &gt; &lt;th&gt; EFFECTIFS &lt;th&gt;10');Bi6ContiALLEMANDC0520040L.addTo (Bi6ContiALLEMANDC);</v>
      </c>
    </row>
    <row r="817" spans="1:18" x14ac:dyDescent="0.2">
      <c r="A817" s="7" t="s">
        <v>609</v>
      </c>
      <c r="B817" s="10" t="s">
        <v>302</v>
      </c>
      <c r="C817" s="7" t="s">
        <v>673</v>
      </c>
      <c r="D817" s="7" t="s">
        <v>317</v>
      </c>
      <c r="E817" s="7" t="s">
        <v>23</v>
      </c>
      <c r="F817" s="7" t="s">
        <v>318</v>
      </c>
      <c r="G817" s="7" t="s">
        <v>786</v>
      </c>
      <c r="H817" s="7" t="s">
        <v>1141</v>
      </c>
      <c r="I817" s="7" t="s">
        <v>1142</v>
      </c>
      <c r="J817" s="7" t="s">
        <v>1375</v>
      </c>
      <c r="K817" s="7" t="s">
        <v>1371</v>
      </c>
      <c r="L817" s="7" t="s">
        <v>302</v>
      </c>
      <c r="M817" s="54">
        <v>14</v>
      </c>
      <c r="N817" s="54"/>
      <c r="O817" s="54"/>
      <c r="Q817" t="str">
        <f t="shared" si="15"/>
        <v>var Bi6ContiALLEMANDC0520051Y=L.marker([48.6387354,4.9314835],{icon:icon_college,bounceOnAdd: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LA NOUE (public)&lt;/b&gt; &lt;br&gt;&lt;i&gt;SAINT-DIZIER&lt;/i&gt; &lt;br&gt; &lt;table border align = center bgcolor = #D8D9CA width=100&gt; &lt;tr align=center &gt; &lt;th&gt; EFFECTIFS &lt;th&gt;14');Bi6ContiALLEMANDC0520051Y.addTo (Bi6ContiALLEMANDC);</v>
      </c>
    </row>
    <row r="818" spans="1:18" x14ac:dyDescent="0.2">
      <c r="A818" s="7" t="s">
        <v>609</v>
      </c>
      <c r="B818" s="10" t="s">
        <v>578</v>
      </c>
      <c r="C818" s="7" t="s">
        <v>673</v>
      </c>
      <c r="D818" s="7" t="s">
        <v>319</v>
      </c>
      <c r="E818" s="7" t="s">
        <v>23</v>
      </c>
      <c r="F818" s="7" t="s">
        <v>288</v>
      </c>
      <c r="G818" s="7" t="s">
        <v>787</v>
      </c>
      <c r="H818" s="7" t="s">
        <v>1143</v>
      </c>
      <c r="I818" s="7" t="s">
        <v>1144</v>
      </c>
      <c r="J818" s="7" t="s">
        <v>1375</v>
      </c>
      <c r="K818" s="7" t="s">
        <v>1371</v>
      </c>
      <c r="L818" s="7" t="s">
        <v>289</v>
      </c>
      <c r="M818" s="54">
        <v>22</v>
      </c>
      <c r="N818" s="54"/>
      <c r="O818" s="54"/>
      <c r="Q818" t="str">
        <f t="shared" si="15"/>
        <v>var Bi6ContiALLEMANDC0520052Z=L.marker([47.8621152,5.3339636],{icon:icon_college,bounceOnAdd: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DIDEROT (public)&lt;/b&gt; &lt;br&gt;&lt;i&gt;LANGRES&lt;/i&gt; &lt;br&gt; &lt;table border align = center bgcolor = #D8D9CA width=100&gt; &lt;tr align=center &gt; &lt;th&gt; EFFECTIFS &lt;th&gt;22');Bi6ContiALLEMANDC0520052Z.addTo (Bi6ContiALLEMANDC);</v>
      </c>
    </row>
    <row r="819" spans="1:18" x14ac:dyDescent="0.2">
      <c r="A819" s="7" t="s">
        <v>609</v>
      </c>
      <c r="B819" s="10" t="s">
        <v>302</v>
      </c>
      <c r="C819" s="7" t="s">
        <v>673</v>
      </c>
      <c r="D819" s="7" t="s">
        <v>345</v>
      </c>
      <c r="E819" s="7" t="s">
        <v>23</v>
      </c>
      <c r="F819" s="7" t="s">
        <v>346</v>
      </c>
      <c r="G819" s="7" t="s">
        <v>795</v>
      </c>
      <c r="H819" s="7" t="s">
        <v>1159</v>
      </c>
      <c r="I819" s="7" t="s">
        <v>1160</v>
      </c>
      <c r="J819" s="7" t="s">
        <v>1375</v>
      </c>
      <c r="K819" s="7" t="s">
        <v>1371</v>
      </c>
      <c r="L819" s="7" t="s">
        <v>347</v>
      </c>
      <c r="M819" s="54">
        <v>20</v>
      </c>
      <c r="N819" s="54"/>
      <c r="O819" s="54"/>
      <c r="Q819" t="str">
        <f t="shared" si="15"/>
        <v>var Bi6ContiALLEMANDC0520842H=L.marker([48.5248788,5.114921],{icon:icon_college,bounceOnAdd: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RENE ROLLIN (public)&lt;/b&gt; &lt;br&gt;&lt;i&gt;CHEVILLON&lt;/i&gt; &lt;br&gt; &lt;table border align = center bgcolor = #D8D9CA width=100&gt; &lt;tr align=center &gt; &lt;th&gt; EFFECTIFS &lt;th&gt;20');Bi6ContiALLEMANDC0520842H.addTo (Bi6ContiALLEMANDC);</v>
      </c>
    </row>
    <row r="820" spans="1:18" x14ac:dyDescent="0.2">
      <c r="A820" s="7" t="s">
        <v>11</v>
      </c>
      <c r="B820" s="10" t="s">
        <v>576</v>
      </c>
      <c r="C820" s="7" t="s">
        <v>674</v>
      </c>
      <c r="D820" s="7" t="s">
        <v>81</v>
      </c>
      <c r="E820" s="7" t="s">
        <v>23</v>
      </c>
      <c r="F820" s="7" t="s">
        <v>83</v>
      </c>
      <c r="G820" s="7" t="s">
        <v>796</v>
      </c>
      <c r="H820" s="7" t="s">
        <v>1161</v>
      </c>
      <c r="I820" s="7" t="s">
        <v>1162</v>
      </c>
      <c r="J820" s="7" t="s">
        <v>1375</v>
      </c>
      <c r="K820" s="7" t="s">
        <v>1371</v>
      </c>
      <c r="L820" s="7" t="s">
        <v>15</v>
      </c>
      <c r="M820" s="54">
        <v>39</v>
      </c>
      <c r="N820" s="54"/>
      <c r="O820" s="54"/>
      <c r="Q820" t="str">
        <f t="shared" si="15"/>
        <v>var Bi6ContiALLEMANDC0080084Y=L.marker([49.7692393,4.716166],{icon:icon_college,bounceOnAdd: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ST JEAN-BAPTISTE DE LA SALLE (privé)&lt;/b&gt; &lt;br&gt;&lt;i&gt;CHARLEVILLE-MEZIERES&lt;/i&gt; &lt;br&gt; &lt;table border align = center bgcolor = #D8D9CA width=100&gt; &lt;tr align=center &gt; &lt;th&gt; EFFECTIFS &lt;th&gt;39');Bi6ContiALLEMANDC0080084Y.addTo (Bi6ContiALLEMANDC);</v>
      </c>
    </row>
    <row r="821" spans="1:18" x14ac:dyDescent="0.2">
      <c r="A821" s="7" t="s">
        <v>11</v>
      </c>
      <c r="B821" s="10" t="s">
        <v>576</v>
      </c>
      <c r="C821" s="7" t="s">
        <v>674</v>
      </c>
      <c r="D821" s="7" t="s">
        <v>124</v>
      </c>
      <c r="E821" s="7" t="s">
        <v>23</v>
      </c>
      <c r="F821" s="7" t="s">
        <v>77</v>
      </c>
      <c r="G821" s="7" t="s">
        <v>800</v>
      </c>
      <c r="H821" s="7" t="s">
        <v>1169</v>
      </c>
      <c r="I821" s="7" t="s">
        <v>1170</v>
      </c>
      <c r="J821" s="7" t="s">
        <v>1375</v>
      </c>
      <c r="K821" s="7" t="s">
        <v>1371</v>
      </c>
      <c r="L821" s="7" t="s">
        <v>57</v>
      </c>
      <c r="M821" s="54">
        <v>26</v>
      </c>
      <c r="N821" s="54"/>
      <c r="O821" s="54"/>
      <c r="Q821" t="str">
        <f t="shared" si="15"/>
        <v>var Bi6ContiALLEMANDC0080995N=L.marker([49.7000019,4.9304687],{icon:icon_college,bounceOnAdd: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MABILLON (privé)&lt;/b&gt; &lt;br&gt;&lt;i&gt;SEDAN&lt;/i&gt; &lt;br&gt; &lt;table border align = center bgcolor = #D8D9CA width=100&gt; &lt;tr align=center &gt; &lt;th&gt; EFFECTIFS &lt;th&gt;26');Bi6ContiALLEMANDC0080995N.addTo (Bi6ContiALLEMANDC);</v>
      </c>
    </row>
    <row r="822" spans="1:18" x14ac:dyDescent="0.2">
      <c r="A822" s="7" t="s">
        <v>149</v>
      </c>
      <c r="B822" s="10" t="s">
        <v>590</v>
      </c>
      <c r="C822" s="7" t="s">
        <v>674</v>
      </c>
      <c r="D822" s="7" t="s">
        <v>255</v>
      </c>
      <c r="E822" s="7" t="s">
        <v>23</v>
      </c>
      <c r="F822" s="7" t="s">
        <v>201</v>
      </c>
      <c r="G822" s="7" t="s">
        <v>807</v>
      </c>
      <c r="H822" s="7" t="s">
        <v>1181</v>
      </c>
      <c r="I822" s="7" t="s">
        <v>1182</v>
      </c>
      <c r="J822" s="7" t="s">
        <v>1375</v>
      </c>
      <c r="K822" s="7" t="s">
        <v>1371</v>
      </c>
      <c r="L822" s="7" t="s">
        <v>185</v>
      </c>
      <c r="M822" s="54">
        <v>22</v>
      </c>
      <c r="N822" s="54"/>
      <c r="O822" s="54"/>
      <c r="Q822" t="str">
        <f t="shared" si="15"/>
        <v>var Bi6ContiALLEMANDC0100961R=L.marker([48.295504,4.0742785],{icon:icon_college,bounceOnAdd: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ST FRANCOIS DE SALES (privé)&lt;/b&gt; &lt;br&gt;&lt;i&gt;TROYES&lt;/i&gt; &lt;br&gt; &lt;table border align = center bgcolor = #D8D9CA width=100&gt; &lt;tr align=center &gt; &lt;th&gt; EFFECTIFS &lt;th&gt;22');Bi6ContiALLEMANDC0100961R.addTo (Bi6ContiALLEMANDC);</v>
      </c>
    </row>
    <row r="823" spans="1:18" x14ac:dyDescent="0.2">
      <c r="A823" s="7" t="s">
        <v>149</v>
      </c>
      <c r="B823" s="10" t="s">
        <v>590</v>
      </c>
      <c r="C823" s="7" t="s">
        <v>674</v>
      </c>
      <c r="D823" s="7" t="s">
        <v>256</v>
      </c>
      <c r="E823" s="7" t="s">
        <v>23</v>
      </c>
      <c r="F823" s="7" t="s">
        <v>203</v>
      </c>
      <c r="G823" s="7" t="s">
        <v>808</v>
      </c>
      <c r="H823" s="7" t="s">
        <v>1183</v>
      </c>
      <c r="I823" s="7" t="s">
        <v>1184</v>
      </c>
      <c r="J823" s="7" t="s">
        <v>1375</v>
      </c>
      <c r="K823" s="7" t="s">
        <v>1371</v>
      </c>
      <c r="L823" s="7" t="s">
        <v>185</v>
      </c>
      <c r="M823" s="54">
        <v>28</v>
      </c>
      <c r="N823" s="54"/>
      <c r="O823" s="54"/>
      <c r="Q823" t="str">
        <f t="shared" si="15"/>
        <v>var Bi6ContiALLEMANDC0100962S=L.marker([48.2966173,4.0705846],{icon:icon_college,bounceOnAdd: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ST BERNARD (privé)&lt;/b&gt; &lt;br&gt;&lt;i&gt;TROYES&lt;/i&gt; &lt;br&gt; &lt;table border align = center bgcolor = #D8D9CA width=100&gt; &lt;tr align=center &gt; &lt;th&gt; EFFECTIFS &lt;th&gt;28');Bi6ContiALLEMANDC0100962S.addTo (Bi6ContiALLEMANDC);</v>
      </c>
    </row>
    <row r="824" spans="1:18" x14ac:dyDescent="0.2">
      <c r="A824" s="7" t="s">
        <v>356</v>
      </c>
      <c r="B824" s="10" t="s">
        <v>592</v>
      </c>
      <c r="C824" s="7" t="s">
        <v>674</v>
      </c>
      <c r="D824" s="7" t="s">
        <v>444</v>
      </c>
      <c r="E824" s="7" t="s">
        <v>23</v>
      </c>
      <c r="F824" s="7" t="s">
        <v>445</v>
      </c>
      <c r="G824" s="7" t="s">
        <v>809</v>
      </c>
      <c r="H824" s="7" t="s">
        <v>1185</v>
      </c>
      <c r="I824" s="7" t="s">
        <v>1186</v>
      </c>
      <c r="J824" s="7" t="s">
        <v>1375</v>
      </c>
      <c r="K824" s="7" t="s">
        <v>1371</v>
      </c>
      <c r="L824" s="7" t="s">
        <v>365</v>
      </c>
      <c r="M824" s="54">
        <v>46</v>
      </c>
      <c r="N824" s="54"/>
      <c r="O824" s="54"/>
      <c r="Q824" t="str">
        <f t="shared" si="15"/>
        <v>var Bi6ContiALLEMANDC0511129A=L.marker([48.9580438,4.3690074],{icon:icon_college,bounceOnAdd: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NOTRE-DAME PERRIER (privé)&lt;/b&gt; &lt;br&gt;&lt;i&gt;CHALONS-EN-CHAMPAGNE&lt;/i&gt; &lt;br&gt; &lt;table border align = center bgcolor = #D8D9CA width=100&gt; &lt;tr align=center &gt; &lt;th&gt; EFFECTIFS &lt;th&gt;46');Bi6ContiALLEMANDC0511129A.addTo (Bi6ContiALLEMANDC);</v>
      </c>
    </row>
    <row r="825" spans="1:18" x14ac:dyDescent="0.2">
      <c r="A825" s="7" t="s">
        <v>356</v>
      </c>
      <c r="B825" s="10" t="s">
        <v>394</v>
      </c>
      <c r="C825" s="7" t="s">
        <v>674</v>
      </c>
      <c r="D825" s="7" t="s">
        <v>452</v>
      </c>
      <c r="E825" s="7" t="s">
        <v>23</v>
      </c>
      <c r="F825" s="7" t="s">
        <v>453</v>
      </c>
      <c r="G825" s="7" t="s">
        <v>811</v>
      </c>
      <c r="H825" s="7" t="s">
        <v>1189</v>
      </c>
      <c r="I825" s="7" t="s">
        <v>1190</v>
      </c>
      <c r="J825" s="7" t="s">
        <v>1375</v>
      </c>
      <c r="K825" s="7" t="s">
        <v>1371</v>
      </c>
      <c r="L825" s="7" t="s">
        <v>394</v>
      </c>
      <c r="M825" s="54">
        <v>27</v>
      </c>
      <c r="N825" s="54"/>
      <c r="O825" s="54"/>
      <c r="Q825" t="str">
        <f t="shared" si="15"/>
        <v>var Bi6ContiALLEMANDC0511138K=L.marker([49.2520393,4.0378497],{icon:icon_college,bounceOnAdd: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NOTRE-DAME (privé)&lt;/b&gt; &lt;br&gt;&lt;i&gt;REIMS&lt;/i&gt; &lt;br&gt; &lt;table border align = center bgcolor = #D8D9CA width=100&gt; &lt;tr align=center &gt; &lt;th&gt; EFFECTIFS &lt;th&gt;27');Bi6ContiALLEMANDC0511138K.addTo (Bi6ContiALLEMANDC);</v>
      </c>
    </row>
    <row r="826" spans="1:18" x14ac:dyDescent="0.2">
      <c r="A826" s="7" t="s">
        <v>356</v>
      </c>
      <c r="B826" s="10" t="s">
        <v>592</v>
      </c>
      <c r="C826" s="7" t="s">
        <v>674</v>
      </c>
      <c r="D826" s="7" t="s">
        <v>458</v>
      </c>
      <c r="E826" s="7" t="s">
        <v>23</v>
      </c>
      <c r="F826" s="7" t="s">
        <v>459</v>
      </c>
      <c r="G826" s="7" t="s">
        <v>812</v>
      </c>
      <c r="H826" s="7" t="s">
        <v>1193</v>
      </c>
      <c r="I826" s="7" t="s">
        <v>1194</v>
      </c>
      <c r="J826" s="7" t="s">
        <v>1375</v>
      </c>
      <c r="K826" s="7" t="s">
        <v>1371</v>
      </c>
      <c r="L826" s="7" t="s">
        <v>432</v>
      </c>
      <c r="M826" s="54">
        <v>25</v>
      </c>
      <c r="N826" s="54"/>
      <c r="O826" s="54"/>
      <c r="Q826" t="str">
        <f t="shared" si="15"/>
        <v>var Bi6ContiALLEMANDC0511144S=L.marker([48.7265846,4.5869345],{icon:icon_college,bounceOnAdd: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ST JEAN BAPTISTE DE LA SALLE (privé)&lt;/b&gt; &lt;br&gt;&lt;i&gt;VITRY-LE-FRANCOIS&lt;/i&gt; &lt;br&gt; &lt;table border align = center bgcolor = #D8D9CA width=100&gt; &lt;tr align=center &gt; &lt;th&gt; EFFECTIFS &lt;th&gt;25');Bi6ContiALLEMANDC0511144S.addTo (Bi6ContiALLEMANDC);</v>
      </c>
    </row>
    <row r="827" spans="1:18" x14ac:dyDescent="0.2">
      <c r="A827" s="7" t="s">
        <v>356</v>
      </c>
      <c r="B827" s="10" t="s">
        <v>394</v>
      </c>
      <c r="C827" s="7" t="s">
        <v>674</v>
      </c>
      <c r="D827" s="7" t="s">
        <v>475</v>
      </c>
      <c r="E827" s="7" t="s">
        <v>23</v>
      </c>
      <c r="F827" s="7" t="s">
        <v>476</v>
      </c>
      <c r="G827" s="7" t="s">
        <v>815</v>
      </c>
      <c r="H827" s="7" t="s">
        <v>1201</v>
      </c>
      <c r="I827" s="7" t="s">
        <v>1202</v>
      </c>
      <c r="J827" s="7" t="s">
        <v>1375</v>
      </c>
      <c r="K827" s="7" t="s">
        <v>1371</v>
      </c>
      <c r="L827" s="7" t="s">
        <v>394</v>
      </c>
      <c r="M827" s="54">
        <v>18</v>
      </c>
      <c r="N827" s="54"/>
      <c r="O827" s="54">
        <v>32</v>
      </c>
      <c r="Q827" t="str">
        <f t="shared" si="15"/>
        <v>var Bi6ContiALLEMANDC0511178D=L.marker([49.2608478,4.0456024],{icon:icon_college,bounceOnAdd: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SAINT ANDRE (privé)&lt;/b&gt; &lt;br&gt;&lt;i&gt;REIMS&lt;/i&gt; &lt;br&gt; &lt;table border align = center bgcolor = #D8D9CA width=100&gt; &lt;tr align=center &gt; &lt;th&gt; EFFECTIFS &lt;th&gt;18');Bi6ContiALLEMANDC0511178D.addTo (Bi6ContiALLEMANDC);</v>
      </c>
      <c r="R827" t="str">
        <f>"var Bi6ContiESPAGNOL"&amp;J827&amp;D827&amp;"=L.marker(["&amp;H827&amp;","&amp;I827&amp;"],{icon:"&amp;K827&amp;",bounceOnAdd: true, bounceOnAddOptions: {duration: 500, height: 100},bounceOnAddCallback: function() {console.log('done')}}).bindPopup('&lt;p align=center&gt; &lt;font size=2&gt; &lt;b&gt;6ème Bilangue de continuité ESPAGNOL (couplé avec l'ANGLAIS) &lt;/font&gt;  &lt;br&gt;&lt;br&gt;"&amp;G827&amp;" "&amp;C827&amp;"&lt;/b&gt; &lt;br&gt;&lt;i&gt;"&amp;L827&amp;"&lt;/i&gt; &lt;br&gt; &lt;table border align = center bgcolor = #D8D9CA width=100&gt; &lt;tr align=center &gt; &lt;th&gt; EFFECTIFS &lt;th&gt;"&amp;O827&amp;"');Bi6ContiESPAGNOL"&amp;J827&amp;D827&amp;".addTo (Bi6ContiESPAGNOL"&amp;J827&amp;");"</f>
        <v>var Bi6ContiESPAGNOLC0511178D=L.marker([49.2608478,4.0456024],{icon:icon_college,bounceOnAdd: true, bounceOnAddOptions: {duration: 500, height: 100},bounceOnAddCallback: function() {console.log('done')}}).bindPopup('&lt;p align=center&gt; &lt;font size=2&gt; &lt;b&gt;6ème Bilangue de continuité ESPAGNOL (couplé avec l'ANGLAIS) &lt;/font&gt;  &lt;br&gt;&lt;br&gt;CLG SAINT ANDRE (privé)&lt;/b&gt; &lt;br&gt;&lt;i&gt;REIMS&lt;/i&gt; &lt;br&gt; &lt;table border align = center bgcolor = #D8D9CA width=100&gt; &lt;tr align=center &gt; &lt;th&gt; EFFECTIFS &lt;th&gt;32');Bi6ContiESPAGNOLC0511178D.addTo (Bi6ContiESPAGNOLC);</v>
      </c>
    </row>
    <row r="828" spans="1:18" x14ac:dyDescent="0.2">
      <c r="A828" s="7" t="s">
        <v>356</v>
      </c>
      <c r="B828" s="10" t="s">
        <v>394</v>
      </c>
      <c r="C828" s="7" t="s">
        <v>674</v>
      </c>
      <c r="D828" s="7" t="s">
        <v>479</v>
      </c>
      <c r="E828" s="7" t="s">
        <v>23</v>
      </c>
      <c r="F828" s="7" t="s">
        <v>461</v>
      </c>
      <c r="G828" s="7" t="s">
        <v>816</v>
      </c>
      <c r="H828" s="7" t="s">
        <v>1203</v>
      </c>
      <c r="I828" s="7" t="s">
        <v>1204</v>
      </c>
      <c r="J828" s="7" t="s">
        <v>1375</v>
      </c>
      <c r="K828" s="7" t="s">
        <v>1371</v>
      </c>
      <c r="L828" s="7" t="s">
        <v>394</v>
      </c>
      <c r="M828" s="54">
        <v>32</v>
      </c>
      <c r="N828" s="54"/>
      <c r="O828" s="54"/>
      <c r="Q828" t="str">
        <f t="shared" si="15"/>
        <v>var Bi6ContiALLEMANDC0511180F=L.marker([49.2459803,4.0136616],{icon:icon_college,bounceOnAdd: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ST MICHEL (privé)&lt;/b&gt; &lt;br&gt;&lt;i&gt;REIMS&lt;/i&gt; &lt;br&gt; &lt;table border align = center bgcolor = #D8D9CA width=100&gt; &lt;tr align=center &gt; &lt;th&gt; EFFECTIFS &lt;th&gt;32');Bi6ContiALLEMANDC0511180F.addTo (Bi6ContiALLEMANDC);</v>
      </c>
    </row>
    <row r="829" spans="1:18" x14ac:dyDescent="0.2">
      <c r="A829" s="7" t="s">
        <v>356</v>
      </c>
      <c r="B829" s="10" t="s">
        <v>592</v>
      </c>
      <c r="C829" s="7" t="s">
        <v>674</v>
      </c>
      <c r="D829" s="7" t="s">
        <v>529</v>
      </c>
      <c r="E829" s="7" t="s">
        <v>23</v>
      </c>
      <c r="F829" s="7" t="s">
        <v>530</v>
      </c>
      <c r="G829" s="7" t="s">
        <v>817</v>
      </c>
      <c r="H829" s="7" t="s">
        <v>1205</v>
      </c>
      <c r="I829" s="7" t="s">
        <v>1206</v>
      </c>
      <c r="J829" s="7" t="s">
        <v>1375</v>
      </c>
      <c r="K829" s="7" t="s">
        <v>1371</v>
      </c>
      <c r="L829" s="7" t="s">
        <v>365</v>
      </c>
      <c r="M829" s="54">
        <v>32</v>
      </c>
      <c r="N829" s="54"/>
      <c r="O829" s="54"/>
      <c r="Q829" t="str">
        <f t="shared" si="15"/>
        <v>var Bi6ContiALLEMANDC0511711H=L.marker([48.9549297,4.3563094],{icon:icon_college,bounceOnAdd: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ST ETIENNE (privé)&lt;/b&gt; &lt;br&gt;&lt;i&gt;CHALONS-EN-CHAMPAGNE&lt;/i&gt; &lt;br&gt; &lt;table border align = center bgcolor = #D8D9CA width=100&gt; &lt;tr align=center &gt; &lt;th&gt; EFFECTIFS &lt;th&gt;32');Bi6ContiALLEMANDC0511711H.addTo (Bi6ContiALLEMANDC);</v>
      </c>
    </row>
    <row r="830" spans="1:18" x14ac:dyDescent="0.2">
      <c r="A830" s="7" t="s">
        <v>356</v>
      </c>
      <c r="B830" s="10" t="s">
        <v>394</v>
      </c>
      <c r="C830" s="7" t="s">
        <v>674</v>
      </c>
      <c r="D830" s="7" t="s">
        <v>532</v>
      </c>
      <c r="E830" s="7" t="s">
        <v>23</v>
      </c>
      <c r="F830" s="7" t="s">
        <v>352</v>
      </c>
      <c r="G830" s="7" t="s">
        <v>818</v>
      </c>
      <c r="H830" s="7" t="s">
        <v>1209</v>
      </c>
      <c r="I830" s="7" t="s">
        <v>1210</v>
      </c>
      <c r="J830" s="7" t="s">
        <v>1375</v>
      </c>
      <c r="K830" s="7" t="s">
        <v>1371</v>
      </c>
      <c r="L830" s="7" t="s">
        <v>394</v>
      </c>
      <c r="M830" s="54">
        <v>68</v>
      </c>
      <c r="N830" s="54"/>
      <c r="O830" s="54"/>
      <c r="Q830" t="str">
        <f t="shared" si="15"/>
        <v>var Bi6ContiALLEMANDC0511801F=L.marker([49.2397886,4.0258816],{icon:icon_college,bounceOnAdd: true, bounceOnAddOptions: {duration: 500, height: 100},bounceOnAddCallback: function() {console.log('done')}}).bindPopup('&lt;p align=center&gt; &lt;font size=2&gt; &lt;b&gt;6ème Bilangue de continuité ALLEMAND (couplé avec l'ANGLAIS) &lt;/font&gt;  &lt;br&gt;&lt;br&gt;CLG SACRE-COEUR (privé)&lt;/b&gt; &lt;br&gt;&lt;i&gt;REIMS&lt;/i&gt; &lt;br&gt; &lt;table border align = center bgcolor = #D8D9CA width=100&gt; &lt;tr align=center &gt; &lt;th&gt; EFFECTIFS &lt;th&gt;68');Bi6ContiALLEMANDC0511801F.addTo (Bi6ContiALLEMANDC);</v>
      </c>
    </row>
    <row r="831" spans="1:18" x14ac:dyDescent="0.2">
      <c r="A831" s="88" t="s">
        <v>1395</v>
      </c>
      <c r="M831" s="90" t="s">
        <v>1396</v>
      </c>
      <c r="N831" s="90" t="s">
        <v>1397</v>
      </c>
      <c r="O831" s="90" t="s">
        <v>1398</v>
      </c>
    </row>
    <row r="832" spans="1:18" x14ac:dyDescent="0.2">
      <c r="A832" s="7" t="s">
        <v>149</v>
      </c>
      <c r="B832" s="10" t="s">
        <v>590</v>
      </c>
      <c r="C832" s="7" t="s">
        <v>673</v>
      </c>
      <c r="D832" s="7" t="s">
        <v>261</v>
      </c>
      <c r="E832" s="7" t="s">
        <v>13</v>
      </c>
      <c r="F832" s="7" t="s">
        <v>262</v>
      </c>
      <c r="G832" s="7" t="s">
        <v>826</v>
      </c>
      <c r="H832" s="7" t="s">
        <v>1223</v>
      </c>
      <c r="I832" s="7" t="s">
        <v>1224</v>
      </c>
      <c r="J832" s="7" t="s">
        <v>1377</v>
      </c>
      <c r="K832" s="7" t="s">
        <v>1372</v>
      </c>
      <c r="L832" s="7" t="s">
        <v>185</v>
      </c>
      <c r="M832" s="64">
        <v>22</v>
      </c>
      <c r="N832" s="64">
        <v>18</v>
      </c>
      <c r="O832" s="64">
        <v>16</v>
      </c>
      <c r="Q832" t="str">
        <f>"var EurAllemand"&amp;J832&amp;D832&amp;"=L.marker(["&amp;H832&amp;","&amp;I832&amp;"],{icon:"&amp;K832&amp;",bounceOnAdd: true, bounceOnAddOptions: {duration: 500, height: 100},bounceOnAddCallback: function() {console.log('done')}}).bindPopup('&lt;p align=center&gt; &lt;font size=2&gt; &lt;b&gt;Section européenne ALLEMAND&lt;/font&gt;  &lt;br&gt;&lt;br&gt;"&amp;G832&amp;" "&amp;C832&amp;"&lt;/b&gt; &lt;br&gt;&lt;i&gt;"&amp;L832&amp;"&lt;/i&gt; &lt;br&gt; &lt;table border align = center bgcolor = #D8D9CA width=100&gt; &lt;tr align=center &gt; &lt;th&gt; 2NDE GT &lt;th&gt;"&amp;M832&amp;"&lt;tr align=center &gt;&lt;th&gt; 1ERE GT &lt;th&gt;"&amp;N832&amp;"&lt;tr align=center &gt;&lt;th&gt; TERM GT &lt;th&gt;"&amp;O832&amp;"');EurAllemand"&amp;J832&amp;D832&amp;".addTo (EurAllemand"&amp;J832&amp;");"</f>
        <v>var EurAllemandL0101028N=L.marker([48.2919217,4.0788493],{icon:icon_lycee,bounceOnAdd: true, bounceOnAddOptions: {duration: 500, height: 100},bounceOnAddCallback: function() {console.log('done')}}).bindPopup('&lt;p align=center&gt; &lt;font size=2&gt; &lt;b&gt;Section européenne ALLEMAND&lt;/font&gt;  &lt;br&gt;&lt;br&gt;LG CAMILLE CLAUDEL (public)&lt;/b&gt; &lt;br&gt;&lt;i&gt;TROYES&lt;/i&gt; &lt;br&gt; &lt;table border align = center bgcolor = #D8D9CA width=100&gt; &lt;tr align=center &gt; &lt;th&gt; 2NDE GT &lt;th&gt;22&lt;tr align=center &gt;&lt;th&gt; 1ERE GT &lt;th&gt;18&lt;tr align=center &gt;&lt;th&gt; TERM GT &lt;th&gt;16');EurAllemandL0101028N.addTo (EurAllemandL);</v>
      </c>
    </row>
    <row r="833" spans="1:20" x14ac:dyDescent="0.2">
      <c r="A833" s="7" t="s">
        <v>356</v>
      </c>
      <c r="B833" s="10" t="s">
        <v>592</v>
      </c>
      <c r="C833" s="7" t="s">
        <v>673</v>
      </c>
      <c r="D833" s="7" t="s">
        <v>363</v>
      </c>
      <c r="E833" s="7" t="s">
        <v>13</v>
      </c>
      <c r="F833" s="7" t="s">
        <v>364</v>
      </c>
      <c r="G833" s="7" t="s">
        <v>827</v>
      </c>
      <c r="H833" s="7" t="s">
        <v>1225</v>
      </c>
      <c r="I833" s="7" t="s">
        <v>1226</v>
      </c>
      <c r="J833" s="7" t="s">
        <v>1377</v>
      </c>
      <c r="K833" s="7" t="s">
        <v>1372</v>
      </c>
      <c r="L833" s="7" t="s">
        <v>365</v>
      </c>
      <c r="M833" s="64">
        <v>12</v>
      </c>
      <c r="N833" s="64">
        <v>15</v>
      </c>
      <c r="O833" s="64">
        <v>12</v>
      </c>
      <c r="Q833" t="str">
        <f t="shared" ref="Q833:Q841" si="16">"var EurAllemand"&amp;J833&amp;D833&amp;"=L.marker(["&amp;H833&amp;","&amp;I833&amp;"],{icon:"&amp;K833&amp;",bounceOnAdd: true, bounceOnAddOptions: {duration: 500, height: 100},bounceOnAddCallback: function() {console.log('done')}}).bindPopup('&lt;p align=center&gt; &lt;font size=2&gt; &lt;b&gt;Section européenne ALLEMAND&lt;/font&gt;  &lt;br&gt;&lt;br&gt;"&amp;G833&amp;" "&amp;C833&amp;"&lt;/b&gt; &lt;br&gt;&lt;i&gt;"&amp;L833&amp;"&lt;/i&gt; &lt;br&gt; &lt;table border align = center bgcolor = #D8D9CA width=100&gt; &lt;tr align=center &gt; &lt;th&gt; 2NDE GT &lt;th&gt;"&amp;M833&amp;"&lt;tr align=center &gt;&lt;th&gt; 1ERE GT &lt;th&gt;"&amp;N833&amp;"&lt;tr align=center &gt;&lt;th&gt; TERM GT &lt;th&gt;"&amp;O833&amp;"');EurAllemand"&amp;J833&amp;D833&amp;".addTo (EurAllemand"&amp;J833&amp;");"</f>
        <v>var EurAllemandL0510006E=L.marker([48.959898,4.3628692],{icon:icon_lycee,bounceOnAdd: true, bounceOnAddOptions: {duration: 500, height: 100},bounceOnAddCallback: function() {console.log('done')}}).bindPopup('&lt;p align=center&gt; &lt;font size=2&gt; &lt;b&gt;Section européenne ALLEMAND&lt;/font&gt;  &lt;br&gt;&lt;br&gt;LG PIERRE BAYEN (public)&lt;/b&gt; &lt;br&gt;&lt;i&gt;CHALONS-EN-CHAMPAGNE&lt;/i&gt; &lt;br&gt; &lt;table border align = center bgcolor = #D8D9CA width=100&gt; &lt;tr align=center &gt; &lt;th&gt; 2NDE GT &lt;th&gt;12&lt;tr align=center &gt;&lt;th&gt; 1ERE GT &lt;th&gt;15&lt;tr align=center &gt;&lt;th&gt; TERM GT &lt;th&gt;12');EurAllemandL0510006E.addTo (EurAllemandL);</v>
      </c>
    </row>
    <row r="834" spans="1:20" x14ac:dyDescent="0.2">
      <c r="A834" s="7" t="s">
        <v>356</v>
      </c>
      <c r="B834" s="10" t="s">
        <v>394</v>
      </c>
      <c r="C834" s="7" t="s">
        <v>674</v>
      </c>
      <c r="D834" s="7" t="s">
        <v>446</v>
      </c>
      <c r="E834" s="7" t="s">
        <v>13</v>
      </c>
      <c r="F834" s="7" t="s">
        <v>447</v>
      </c>
      <c r="G834" s="7" t="s">
        <v>832</v>
      </c>
      <c r="H834" s="7" t="s">
        <v>1231</v>
      </c>
      <c r="I834" s="7" t="s">
        <v>1232</v>
      </c>
      <c r="J834" s="7" t="s">
        <v>1377</v>
      </c>
      <c r="K834" s="7" t="s">
        <v>1372</v>
      </c>
      <c r="L834" s="7" t="s">
        <v>394</v>
      </c>
      <c r="M834" s="64">
        <v>17</v>
      </c>
      <c r="N834" s="64">
        <v>11</v>
      </c>
      <c r="O834" s="64">
        <v>7</v>
      </c>
      <c r="Q834" t="str">
        <f t="shared" si="16"/>
        <v>var EurAllemandL0511130B=L.marker([49.2593656,4.0362867],{icon:icon_lycee,bounceOnAdd: true, bounceOnAddOptions: {duration: 500, height: 100},bounceOnAddCallback: function() {console.log('done')}}).bindPopup('&lt;p align=center&gt; &lt;font size=2&gt; &lt;b&gt;Section européenne ALLEMAND&lt;/font&gt;  &lt;br&gt;&lt;br&gt;LG JEAN XXIII (privé)&lt;/b&gt; &lt;br&gt;&lt;i&gt;REIMS&lt;/i&gt; &lt;br&gt; &lt;table border align = center bgcolor = #D8D9CA width=100&gt; &lt;tr align=center &gt; &lt;th&gt; 2NDE GT &lt;th&gt;17&lt;tr align=center &gt;&lt;th&gt; 1ERE GT &lt;th&gt;11&lt;tr align=center &gt;&lt;th&gt; TERM GT &lt;th&gt;7');EurAllemandL0511130B.addTo (EurAllemandL);</v>
      </c>
    </row>
    <row r="835" spans="1:20" x14ac:dyDescent="0.2">
      <c r="A835" s="7" t="s">
        <v>11</v>
      </c>
      <c r="B835" s="10" t="s">
        <v>576</v>
      </c>
      <c r="C835" s="7" t="s">
        <v>673</v>
      </c>
      <c r="D835" s="7" t="s">
        <v>37</v>
      </c>
      <c r="E835" s="7" t="s">
        <v>17</v>
      </c>
      <c r="F835" s="7" t="s">
        <v>38</v>
      </c>
      <c r="G835" s="7" t="s">
        <v>837</v>
      </c>
      <c r="H835" s="7" t="s">
        <v>1239</v>
      </c>
      <c r="I835" s="7" t="s">
        <v>1240</v>
      </c>
      <c r="J835" s="7" t="s">
        <v>1377</v>
      </c>
      <c r="K835" s="7" t="s">
        <v>1372</v>
      </c>
      <c r="L835" s="7" t="s">
        <v>15</v>
      </c>
      <c r="M835" s="64">
        <v>2</v>
      </c>
      <c r="N835" s="64">
        <v>4</v>
      </c>
      <c r="O835" s="64">
        <v>12</v>
      </c>
      <c r="Q835" t="str">
        <f t="shared" si="16"/>
        <v>var EurAllemandL0080027L=L.marker([49.761407,4.7126167],{icon:icon_lycee,bounceOnAdd: true, bounceOnAddOptions: {duration: 500, height: 100},bounceOnAddCallback: function() {console.log('done')}}).bindPopup('&lt;p align=center&gt; &lt;font size=2&gt; &lt;b&gt;Section européenne ALLEMAND&lt;/font&gt;  &lt;br&gt;&lt;br&gt;LGT MONGE (public)&lt;/b&gt; &lt;br&gt;&lt;i&gt;CHARLEVILLE-MEZIERES&lt;/i&gt; &lt;br&gt; &lt;table border align = center bgcolor = #D8D9CA width=100&gt; &lt;tr align=center &gt; &lt;th&gt; 2NDE GT &lt;th&gt;2&lt;tr align=center &gt;&lt;th&gt; 1ERE GT &lt;th&gt;4&lt;tr align=center &gt;&lt;th&gt; TERM GT &lt;th&gt;12');EurAllemandL0080027L.addTo (EurAllemandL);</v>
      </c>
    </row>
    <row r="836" spans="1:20" x14ac:dyDescent="0.2">
      <c r="A836" s="7" t="s">
        <v>356</v>
      </c>
      <c r="B836" s="10" t="s">
        <v>394</v>
      </c>
      <c r="C836" s="7" t="s">
        <v>673</v>
      </c>
      <c r="D836" s="7" t="s">
        <v>395</v>
      </c>
      <c r="E836" s="7" t="s">
        <v>17</v>
      </c>
      <c r="F836" s="7" t="s">
        <v>241</v>
      </c>
      <c r="G836" s="7" t="s">
        <v>842</v>
      </c>
      <c r="H836" s="7" t="s">
        <v>1249</v>
      </c>
      <c r="I836" s="7" t="s">
        <v>1250</v>
      </c>
      <c r="J836" s="7" t="s">
        <v>1377</v>
      </c>
      <c r="K836" s="7" t="s">
        <v>1372</v>
      </c>
      <c r="L836" s="7" t="s">
        <v>394</v>
      </c>
      <c r="M836" s="64">
        <v>10</v>
      </c>
      <c r="N836" s="64">
        <v>15</v>
      </c>
      <c r="O836" s="64">
        <v>22</v>
      </c>
      <c r="Q836" t="str">
        <f t="shared" si="16"/>
        <v>var EurAllemandL0510032H=L.marker([49.2583268,4.0455019],{icon:icon_lycee,bounceOnAdd: true, bounceOnAddOptions: {duration: 500, height: 100},bounceOnAddCallback: function() {console.log('done')}}).bindPopup('&lt;p align=center&gt; &lt;font size=2&gt; &lt;b&gt;Section européenne ALLEMAND&lt;/font&gt;  &lt;br&gt;&lt;br&gt;LGT JEAN JAURES (public)&lt;/b&gt; &lt;br&gt;&lt;i&gt;REIMS&lt;/i&gt; &lt;br&gt; &lt;table border align = center bgcolor = #D8D9CA width=100&gt; &lt;tr align=center &gt; &lt;th&gt; 2NDE GT &lt;th&gt;10&lt;tr align=center &gt;&lt;th&gt; 1ERE GT &lt;th&gt;15&lt;tr align=center &gt;&lt;th&gt; TERM GT &lt;th&gt;22');EurAllemandL0510032H.addTo (EurAllemandL);</v>
      </c>
    </row>
    <row r="837" spans="1:20" x14ac:dyDescent="0.2">
      <c r="A837" s="7" t="s">
        <v>356</v>
      </c>
      <c r="B837" s="10" t="s">
        <v>394</v>
      </c>
      <c r="C837" s="7" t="s">
        <v>673</v>
      </c>
      <c r="D837" s="7" t="s">
        <v>537</v>
      </c>
      <c r="E837" s="7" t="s">
        <v>17</v>
      </c>
      <c r="F837" s="7" t="s">
        <v>407</v>
      </c>
      <c r="G837" s="7" t="s">
        <v>844</v>
      </c>
      <c r="H837" s="7" t="s">
        <v>1253</v>
      </c>
      <c r="I837" s="7" t="s">
        <v>1254</v>
      </c>
      <c r="J837" s="7" t="s">
        <v>1377</v>
      </c>
      <c r="K837" s="7" t="s">
        <v>1372</v>
      </c>
      <c r="L837" s="7" t="s">
        <v>394</v>
      </c>
      <c r="M837" s="64">
        <v>4</v>
      </c>
      <c r="N837" s="64">
        <v>11</v>
      </c>
      <c r="O837" s="64">
        <v>11</v>
      </c>
      <c r="Q837" t="str">
        <f t="shared" si="16"/>
        <v>var EurAllemandL0511901P=L.marker([49.2828275,4.024205],{icon:icon_lycee,bounceOnAdd: true, bounceOnAddOptions: {duration: 500, height: 100},bounceOnAddCallback: function() {console.log('done')}}).bindPopup('&lt;p align=center&gt; &lt;font size=2&gt; &lt;b&gt;Section européenne ALLEMAND&lt;/font&gt;  &lt;br&gt;&lt;br&gt;LGT COLBERT (public)&lt;/b&gt; &lt;br&gt;&lt;i&gt;REIMS&lt;/i&gt; &lt;br&gt; &lt;table border align = center bgcolor = #D8D9CA width=100&gt; &lt;tr align=center &gt; &lt;th&gt; 2NDE GT &lt;th&gt;4&lt;tr align=center &gt;&lt;th&gt; 1ERE GT &lt;th&gt;11&lt;tr align=center &gt;&lt;th&gt; TERM GT &lt;th&gt;11');EurAllemandL0511901P.addTo (EurAllemandL);</v>
      </c>
    </row>
    <row r="838" spans="1:20" x14ac:dyDescent="0.2">
      <c r="A838" s="7" t="s">
        <v>11</v>
      </c>
      <c r="B838" s="10" t="s">
        <v>587</v>
      </c>
      <c r="C838" s="7" t="s">
        <v>673</v>
      </c>
      <c r="D838" s="7" t="s">
        <v>49</v>
      </c>
      <c r="E838" s="7" t="s">
        <v>284</v>
      </c>
      <c r="F838" s="7" t="s">
        <v>50</v>
      </c>
      <c r="G838" s="7" t="s">
        <v>876</v>
      </c>
      <c r="H838" s="7" t="s">
        <v>1295</v>
      </c>
      <c r="I838" s="7" t="s">
        <v>1296</v>
      </c>
      <c r="J838" s="7" t="s">
        <v>1377</v>
      </c>
      <c r="K838" s="7" t="s">
        <v>1372</v>
      </c>
      <c r="L838" s="7" t="s">
        <v>51</v>
      </c>
      <c r="M838" s="64"/>
      <c r="N838" s="64">
        <v>3</v>
      </c>
      <c r="O838" s="64">
        <v>2</v>
      </c>
      <c r="Q838" t="str">
        <f t="shared" si="16"/>
        <v>var EurAllemandL0080040A=L.marker([49.9286852,4.6545239],{icon:icon_lycee,bounceOnAdd: true, bounceOnAddOptions: {duration: 500, height: 100},bounceOnAddCallback: function() {console.log('done')}}).bindPopup('&lt;p align=center&gt; &lt;font size=2&gt; &lt;b&gt;Section européenne ALLEMAND&lt;/font&gt;  &lt;br&gt;&lt;br&gt;LPO JEAN MOULIN (public)&lt;/b&gt; &lt;br&gt;&lt;i&gt;REVIN&lt;/i&gt; &lt;br&gt; &lt;table border align = center bgcolor = #D8D9CA width=100&gt; &lt;tr align=center &gt; &lt;th&gt; 2NDE GT &lt;th&gt;&lt;tr align=center &gt;&lt;th&gt; 1ERE GT &lt;th&gt;3&lt;tr align=center &gt;&lt;th&gt; TERM GT &lt;th&gt;2');EurAllemandL0080040A.addTo (EurAllemandL);</v>
      </c>
    </row>
    <row r="839" spans="1:20" x14ac:dyDescent="0.2">
      <c r="A839" s="7" t="s">
        <v>609</v>
      </c>
      <c r="B839" s="10" t="s">
        <v>578</v>
      </c>
      <c r="C839" s="7" t="s">
        <v>673</v>
      </c>
      <c r="D839" s="7" t="s">
        <v>287</v>
      </c>
      <c r="E839" s="7" t="s">
        <v>284</v>
      </c>
      <c r="F839" s="7" t="s">
        <v>288</v>
      </c>
      <c r="G839" s="7" t="s">
        <v>883</v>
      </c>
      <c r="H839" s="7" t="s">
        <v>1307</v>
      </c>
      <c r="I839" s="7" t="s">
        <v>1308</v>
      </c>
      <c r="J839" s="7" t="s">
        <v>1377</v>
      </c>
      <c r="K839" s="7" t="s">
        <v>1372</v>
      </c>
      <c r="L839" s="7" t="s">
        <v>289</v>
      </c>
      <c r="M839" s="64">
        <v>13</v>
      </c>
      <c r="N839" s="64">
        <v>15</v>
      </c>
      <c r="O839" s="64">
        <v>13</v>
      </c>
      <c r="Q839" t="str">
        <f t="shared" si="16"/>
        <v>var EurAllemandL0520021R=L.marker([47.8490356,5.3263826],{icon:icon_lycee,bounceOnAdd: true, bounceOnAddOptions: {duration: 500, height: 100},bounceOnAddCallback: function() {console.log('done')}}).bindPopup('&lt;p align=center&gt; &lt;font size=2&gt; &lt;b&gt;Section européenne ALLEMAND&lt;/font&gt;  &lt;br&gt;&lt;br&gt;LPO DIDEROT (public)&lt;/b&gt; &lt;br&gt;&lt;i&gt;LANGRES&lt;/i&gt; &lt;br&gt; &lt;table border align = center bgcolor = #D8D9CA width=100&gt; &lt;tr align=center &gt; &lt;th&gt; 2NDE GT &lt;th&gt;13&lt;tr align=center &gt;&lt;th&gt; 1ERE GT &lt;th&gt;15&lt;tr align=center &gt;&lt;th&gt; TERM GT &lt;th&gt;13');EurAllemandL0520021R.addTo (EurAllemandL);</v>
      </c>
    </row>
    <row r="840" spans="1:20" x14ac:dyDescent="0.2">
      <c r="A840" s="7" t="s">
        <v>11</v>
      </c>
      <c r="B840" s="10" t="s">
        <v>576</v>
      </c>
      <c r="C840" s="7" t="s">
        <v>673</v>
      </c>
      <c r="D840" s="7" t="s">
        <v>128</v>
      </c>
      <c r="E840" s="7" t="s">
        <v>284</v>
      </c>
      <c r="F840" s="7" t="s">
        <v>129</v>
      </c>
      <c r="G840" s="7" t="s">
        <v>885</v>
      </c>
      <c r="H840" s="7" t="s">
        <v>1311</v>
      </c>
      <c r="I840" s="7" t="s">
        <v>1312</v>
      </c>
      <c r="J840" s="7" t="s">
        <v>1377</v>
      </c>
      <c r="K840" s="7" t="s">
        <v>1372</v>
      </c>
      <c r="L840" s="7" t="s">
        <v>129</v>
      </c>
      <c r="M840" s="64">
        <v>5</v>
      </c>
      <c r="N840" s="64">
        <v>3</v>
      </c>
      <c r="O840" s="64">
        <v>6</v>
      </c>
      <c r="Q840" t="str">
        <f t="shared" si="16"/>
        <v>var EurAllemandL0081047V=L.marker([49.6794841,4.9822122],{icon:icon_lycee,bounceOnAdd: true, bounceOnAddOptions: {duration: 500, height: 100},bounceOnAddCallback: function() {console.log('done')}}).bindPopup('&lt;p align=center&gt; &lt;font size=2&gt; &lt;b&gt;Section européenne ALLEMAND&lt;/font&gt;  &lt;br&gt;&lt;br&gt;LPO BAZEILLES (public)&lt;/b&gt; &lt;br&gt;&lt;i&gt;BAZEILLES&lt;/i&gt; &lt;br&gt; &lt;table border align = center bgcolor = #D8D9CA width=100&gt; &lt;tr align=center &gt; &lt;th&gt; 2NDE GT &lt;th&gt;5&lt;tr align=center &gt;&lt;th&gt; 1ERE GT &lt;th&gt;3&lt;tr align=center &gt;&lt;th&gt; TERM GT &lt;th&gt;6');EurAllemandL0081047V.addTo (EurAllemandL);</v>
      </c>
    </row>
    <row r="841" spans="1:20" x14ac:dyDescent="0.2">
      <c r="A841" s="7" t="s">
        <v>356</v>
      </c>
      <c r="B841" s="10" t="s">
        <v>372</v>
      </c>
      <c r="C841" s="7" t="s">
        <v>673</v>
      </c>
      <c r="D841" s="7" t="s">
        <v>433</v>
      </c>
      <c r="E841" s="7" t="s">
        <v>284</v>
      </c>
      <c r="F841" s="7" t="s">
        <v>580</v>
      </c>
      <c r="G841" s="7" t="s">
        <v>886</v>
      </c>
      <c r="H841" s="7" t="s">
        <v>1313</v>
      </c>
      <c r="I841" s="7" t="s">
        <v>1314</v>
      </c>
      <c r="J841" s="7" t="s">
        <v>1377</v>
      </c>
      <c r="K841" s="7" t="s">
        <v>1372</v>
      </c>
      <c r="L841" s="7" t="s">
        <v>372</v>
      </c>
      <c r="M841" s="64">
        <v>27</v>
      </c>
      <c r="N841" s="64">
        <v>17</v>
      </c>
      <c r="O841" s="64">
        <v>9</v>
      </c>
      <c r="Q841" t="str">
        <f t="shared" si="16"/>
        <v>var EurAllemandL0510068X=L.marker([49.0394291,3.9651992],{icon:icon_lycee,bounceOnAdd: true, bounceOnAddOptions: {duration: 500, height: 100},bounceOnAddCallback: function() {console.log('done')}}).bindPopup('&lt;p align=center&gt; &lt;font size=2&gt; &lt;b&gt;Section européenne ALLEMAND&lt;/font&gt;  &lt;br&gt;&lt;br&gt;LPO EUROPEEN STEPHANE HESSEL (public)&lt;/b&gt; &lt;br&gt;&lt;i&gt;EPERNAY&lt;/i&gt; &lt;br&gt; &lt;table border align = center bgcolor = #D8D9CA width=100&gt; &lt;tr align=center &gt; &lt;th&gt; 2NDE GT &lt;th&gt;27&lt;tr align=center &gt;&lt;th&gt; 1ERE GT &lt;th&gt;17&lt;tr align=center &gt;&lt;th&gt; TERM GT &lt;th&gt;9');EurAllemandL0510068X.addTo (EurAllemandL);</v>
      </c>
    </row>
    <row r="842" spans="1:20" x14ac:dyDescent="0.2">
      <c r="A842" s="88" t="s">
        <v>1399</v>
      </c>
      <c r="M842" s="90" t="s">
        <v>1400</v>
      </c>
      <c r="N842" s="90" t="s">
        <v>1396</v>
      </c>
      <c r="O842" s="90" t="s">
        <v>1397</v>
      </c>
      <c r="P842" s="90" t="s">
        <v>1398</v>
      </c>
      <c r="Q842" s="90" t="s">
        <v>1401</v>
      </c>
      <c r="R842" s="90" t="s">
        <v>1402</v>
      </c>
      <c r="S842" s="90" t="s">
        <v>1403</v>
      </c>
    </row>
    <row r="843" spans="1:20" x14ac:dyDescent="0.2">
      <c r="A843" s="7" t="s">
        <v>149</v>
      </c>
      <c r="B843" s="10" t="s">
        <v>589</v>
      </c>
      <c r="C843" s="7" t="s">
        <v>674</v>
      </c>
      <c r="D843" s="7" t="s">
        <v>204</v>
      </c>
      <c r="E843" s="7" t="s">
        <v>23</v>
      </c>
      <c r="F843" s="7" t="s">
        <v>205</v>
      </c>
      <c r="G843" s="7" t="s">
        <v>801</v>
      </c>
      <c r="H843" s="7" t="s">
        <v>1171</v>
      </c>
      <c r="I843" s="7" t="s">
        <v>1172</v>
      </c>
      <c r="J843" s="7" t="s">
        <v>1375</v>
      </c>
      <c r="K843" s="7" t="s">
        <v>1371</v>
      </c>
      <c r="L843" s="7" t="s">
        <v>206</v>
      </c>
      <c r="M843" s="57">
        <v>30</v>
      </c>
      <c r="N843" s="57"/>
      <c r="O843" s="57"/>
      <c r="P843" s="57"/>
      <c r="Q843" s="92" t="str">
        <f>"var EurAnglais"&amp;$J843&amp;$D843&amp;"=L.marker(["&amp;$H843&amp;","&amp;$I843&amp;"],{icon:"&amp;$K843&amp;",bounceOnAdd: true, bounceOnAddOptions: {duration: 500, height: 100},bounceOnAddCallback: function() {console.log('done')}}).bindPopup('&lt;p align=center&gt; &lt;font size=2&gt; &lt;b&gt;Section européenne ANGLAIS&lt;/font&gt;  &lt;br&gt;&lt;br&gt;"&amp;$G843&amp;" "&amp;$C843&amp;"&lt;/b&gt; &lt;br&gt;&lt;i&gt;"&amp;$L843&amp;"&lt;/i&gt; &lt;br&gt; &lt;table border align = center bgcolor = #D8D9CA width=100&gt; &lt;tr align=center &gt; &lt;th&gt; 1er CYCLE &lt;th&gt;"&amp;$M843&amp;"');EurAnglais"&amp;$J843&amp;$D843&amp;".addTo (EurAnglais"&amp;$J843&amp;");"</f>
        <v>var EurAnglaisC0100051B=L.marker([48.30117,3.7636321],{icon:icon_college,bounceOnAdd: true, bounceOnAddOptions: {duration: 500, height: 100},bounceOnAddCallback: function() {console.log('done')}}).bindPopup('&lt;p align=center&gt; &lt;font size=2&gt; &lt;b&gt;Section européenne ANGLAIS&lt;/font&gt;  &lt;br&gt;&lt;br&gt;CLG ST LOUP (privé)&lt;/b&gt; &lt;br&gt;&lt;i&gt;MESNIL-SAINT-LOUP&lt;/i&gt; &lt;br&gt; &lt;table border align = center bgcolor = #D8D9CA width=100&gt; &lt;tr align=center &gt; &lt;th&gt; 1er CYCLE &lt;th&gt;30');EurAnglaisC0100051B.addTo (EurAnglaisC);</v>
      </c>
      <c r="R843" s="57"/>
      <c r="S843" s="57"/>
    </row>
    <row r="844" spans="1:20" x14ac:dyDescent="0.2">
      <c r="A844" s="7" t="s">
        <v>356</v>
      </c>
      <c r="B844" s="10" t="s">
        <v>372</v>
      </c>
      <c r="C844" s="7" t="s">
        <v>674</v>
      </c>
      <c r="D844" s="7" t="s">
        <v>469</v>
      </c>
      <c r="E844" s="7" t="s">
        <v>23</v>
      </c>
      <c r="F844" s="7" t="s">
        <v>451</v>
      </c>
      <c r="G844" s="7" t="s">
        <v>813</v>
      </c>
      <c r="H844" s="7" t="s">
        <v>1195</v>
      </c>
      <c r="I844" s="7" t="s">
        <v>1196</v>
      </c>
      <c r="J844" s="7" t="s">
        <v>1375</v>
      </c>
      <c r="K844" s="7" t="s">
        <v>1371</v>
      </c>
      <c r="L844" s="7" t="s">
        <v>372</v>
      </c>
      <c r="M844" s="57">
        <v>224</v>
      </c>
      <c r="N844" s="57"/>
      <c r="O844" s="57"/>
      <c r="P844" s="57"/>
      <c r="Q844" s="92" t="str">
        <f t="shared" ref="Q844:Q845" si="17">"var EurAnglais"&amp;J844&amp;D844&amp;"=L.marker(["&amp;H844&amp;","&amp;I844&amp;"],{icon:"&amp;K844&amp;",bounceOnAdd: true, bounceOnAddOptions: {duration: 500, height: 100},bounceOnAddCallback: function() {console.log('done')}}).bindPopup('&lt;p align=center&gt; &lt;font size=2&gt; &lt;b&gt;Section européenne ANGLAIS&lt;/font&gt;  &lt;br&gt;&lt;br&gt;"&amp;G844&amp;" "&amp;C844&amp;"&lt;/b&gt; &lt;br&gt;&lt;i&gt;"&amp;L844&amp;"&lt;/i&gt; &lt;br&gt; &lt;table border align = center bgcolor = #D8D9CA width=100&gt; &lt;tr align=center &gt; &lt;th&gt; 1er CYCLE &lt;th&gt;"&amp;M844&amp;"');EurAnglais"&amp;J844&amp;D844&amp;".addTo (EurAnglais"&amp;J844&amp;");"</f>
        <v>var EurAnglaisC0511173Y=L.marker([49.0415102,3.9574248],{icon:icon_college,bounceOnAdd: true, bounceOnAddOptions: {duration: 500, height: 100},bounceOnAddCallback: function() {console.log('done')}}).bindPopup('&lt;p align=center&gt; &lt;font size=2&gt; &lt;b&gt;Section européenne ANGLAIS&lt;/font&gt;  &lt;br&gt;&lt;br&gt;CLG NOTRE-DAME ST VICTOR (privé)&lt;/b&gt; &lt;br&gt;&lt;i&gt;EPERNAY&lt;/i&gt; &lt;br&gt; &lt;table border align = center bgcolor = #D8D9CA width=100&gt; &lt;tr align=center &gt; &lt;th&gt; 1er CYCLE &lt;th&gt;224');EurAnglaisC0511173Y.addTo (EurAnglaisC);</v>
      </c>
      <c r="R844" s="57"/>
      <c r="S844" s="57"/>
    </row>
    <row r="845" spans="1:20" x14ac:dyDescent="0.2">
      <c r="A845" s="7" t="s">
        <v>609</v>
      </c>
      <c r="B845" s="10" t="s">
        <v>302</v>
      </c>
      <c r="C845" s="7" t="s">
        <v>674</v>
      </c>
      <c r="D845" s="7" t="s">
        <v>353</v>
      </c>
      <c r="E845" s="7" t="s">
        <v>23</v>
      </c>
      <c r="F845" s="7" t="s">
        <v>598</v>
      </c>
      <c r="G845" s="7" t="s">
        <v>820</v>
      </c>
      <c r="H845" s="7" t="s">
        <v>1215</v>
      </c>
      <c r="I845" s="7" t="s">
        <v>1216</v>
      </c>
      <c r="J845" s="7" t="s">
        <v>1375</v>
      </c>
      <c r="K845" s="7" t="s">
        <v>1371</v>
      </c>
      <c r="L845" s="7" t="s">
        <v>302</v>
      </c>
      <c r="M845" s="57">
        <v>49</v>
      </c>
      <c r="N845" s="57"/>
      <c r="O845" s="57"/>
      <c r="P845" s="57"/>
      <c r="Q845" s="92" t="str">
        <f t="shared" si="17"/>
        <v>var EurAnglaisC0520968V=L.marker([48.6386466,4.9479875],{icon:icon_college,bounceOnAdd: true, bounceOnAddOptions: {duration: 500, height: 100},bounceOnAddCallback: function() {console.log('done')}}).bindPopup('&lt;p align=center&gt; &lt;font size=2&gt; &lt;b&gt;Section européenne ANGLAIS&lt;/font&gt;  &lt;br&gt;&lt;br&gt;CLG ESTIC (privé)&lt;/b&gt; &lt;br&gt;&lt;i&gt;SAINT-DIZIER&lt;/i&gt; &lt;br&gt; &lt;table border align = center bgcolor = #D8D9CA width=100&gt; &lt;tr align=center &gt; &lt;th&gt; 1er CYCLE &lt;th&gt;49');EurAnglaisC0520968V.addTo (EurAnglaisC);</v>
      </c>
      <c r="R845" s="57"/>
      <c r="S845" s="57"/>
    </row>
    <row r="846" spans="1:20" x14ac:dyDescent="0.2">
      <c r="A846" s="7" t="s">
        <v>11</v>
      </c>
      <c r="B846" s="10" t="s">
        <v>576</v>
      </c>
      <c r="C846" s="7" t="s">
        <v>673</v>
      </c>
      <c r="D846" s="7" t="s">
        <v>12</v>
      </c>
      <c r="E846" s="7" t="s">
        <v>13</v>
      </c>
      <c r="F846" s="7" t="s">
        <v>14</v>
      </c>
      <c r="G846" s="7" t="s">
        <v>823</v>
      </c>
      <c r="H846" s="7" t="s">
        <v>1217</v>
      </c>
      <c r="I846" s="7" t="s">
        <v>1218</v>
      </c>
      <c r="J846" s="7" t="s">
        <v>1377</v>
      </c>
      <c r="K846" s="7" t="s">
        <v>1372</v>
      </c>
      <c r="L846" s="7" t="s">
        <v>15</v>
      </c>
      <c r="M846" s="57"/>
      <c r="N846" s="57">
        <v>54</v>
      </c>
      <c r="O846" s="57">
        <v>59</v>
      </c>
      <c r="P846" s="57">
        <v>59</v>
      </c>
      <c r="Q846" s="57"/>
      <c r="R846" s="57"/>
      <c r="S846" s="92"/>
      <c r="T846" s="92" t="str">
        <f>"var EurAnglais"&amp;$J846&amp;$D846&amp;"=L.marker(["&amp;$H846&amp;","&amp;$I846&amp;"],{icon:"&amp;$K846&amp;",bounceOnAdd: true, bounceOnAddOptions: {duration: 500, height: 100},bounceOnAddCallback: function() {console.log('done')}}).bindPopup('&lt;p align=center&gt; &lt;font size=2&gt; &lt;b&gt;Section européenne ANGLAIS&lt;/font&gt;  &lt;br&gt;&lt;br&gt;"&amp;$G846&amp;" "&amp;$C846&amp;"&lt;/b&gt; &lt;br&gt;&lt;i&gt;"&amp;$L846&amp;"&lt;/i&gt; &lt;br&gt; &lt;table border align = center bgcolor = #D8D9CA width=100&gt; &lt;tr align=center &gt; &lt;th&gt; 2nde GT &lt;th&gt;"&amp;$N846&amp;"&lt;tr align=center &gt; &lt;th&gt; 1ere GT &lt;th&gt;"&amp;O846&amp;"&lt;tr align=center &gt; &lt;th&gt; Term GT &lt;th&gt;"&amp;P846&amp;"&lt;tr align=center &gt; &lt;th&gt; 2nde PRO &lt;th&gt;"&amp;Q846&amp;"&lt;tr align=center &gt; &lt;th&gt; 1ere PRO &lt;th&gt;"&amp;R846&amp;"&lt;tr align=center &gt; &lt;th&gt; Term PRO &lt;th&gt;"&amp;S846&amp;"');EurAnglais"&amp;$J846&amp;$D846&amp;".addTo (EurAnglais"&amp;$J846&amp;");"</f>
        <v>var EurAnglaisL0080006N=L.marker([49.7729701,4.7296236],{icon:icon_lycee,bounceOnAdd: true, bounceOnAddOptions: {duration: 500, height: 100},bounceOnAddCallback: function() {console.log('done')}}).bindPopup('&lt;p align=center&gt; &lt;font size=2&gt; &lt;b&gt;Section européenne ANGLAIS&lt;/font&gt;  &lt;br&gt;&lt;br&gt;LG CHANZY (public)&lt;/b&gt; &lt;br&gt;&lt;i&gt;CHARLEVILLE-MEZIERES&lt;/i&gt; &lt;br&gt; &lt;table border align = center bgcolor = #D8D9CA width=100&gt; &lt;tr align=center &gt; &lt;th&gt; 2nde GT &lt;th&gt;54&lt;tr align=center &gt; &lt;th&gt; 1ere GT &lt;th&gt;59&lt;tr align=center &gt; &lt;th&gt; Term GT &lt;th&gt;59&lt;tr align=center &gt; &lt;th&gt; 2nde PRO &lt;th&gt;&lt;tr align=center &gt; &lt;th&gt; 1ere PRO &lt;th&gt;&lt;tr align=center &gt; &lt;th&gt; Term PRO &lt;th&gt;');EurAnglaisL0080006N.addTo (EurAnglaisL);</v>
      </c>
    </row>
    <row r="847" spans="1:20" x14ac:dyDescent="0.2">
      <c r="A847" s="7" t="s">
        <v>11</v>
      </c>
      <c r="B847" s="10" t="s">
        <v>587</v>
      </c>
      <c r="C847" s="7" t="s">
        <v>673</v>
      </c>
      <c r="D847" s="7" t="s">
        <v>31</v>
      </c>
      <c r="E847" s="7" t="s">
        <v>13</v>
      </c>
      <c r="F847" s="7" t="s">
        <v>32</v>
      </c>
      <c r="G847" s="7" t="s">
        <v>824</v>
      </c>
      <c r="H847" s="7" t="s">
        <v>1219</v>
      </c>
      <c r="I847" s="7" t="s">
        <v>1220</v>
      </c>
      <c r="J847" s="7" t="s">
        <v>1377</v>
      </c>
      <c r="K847" s="7" t="s">
        <v>1372</v>
      </c>
      <c r="L847" s="7" t="s">
        <v>33</v>
      </c>
      <c r="M847" s="57"/>
      <c r="N847" s="57">
        <v>13</v>
      </c>
      <c r="O847" s="57">
        <v>5</v>
      </c>
      <c r="P847" s="57">
        <v>2</v>
      </c>
      <c r="Q847" s="57"/>
      <c r="R847" s="57"/>
      <c r="S847" s="57"/>
      <c r="T847" s="92" t="str">
        <f t="shared" ref="T847:T876" si="18">"var EurAnglais"&amp;$J847&amp;$D847&amp;"=L.marker(["&amp;$H847&amp;","&amp;$I847&amp;"],{icon:"&amp;$K847&amp;",bounceOnAdd: true, bounceOnAddOptions: {duration: 500, height: 100},bounceOnAddCallback: function() {console.log('done')}}).bindPopup('&lt;p align=center&gt; &lt;font size=2&gt; &lt;b&gt;Section européenne ANGLAIS&lt;/font&gt;  &lt;br&gt;&lt;br&gt;"&amp;$G847&amp;" "&amp;$C847&amp;"&lt;/b&gt; &lt;br&gt;&lt;i&gt;"&amp;$L847&amp;"&lt;/i&gt; &lt;br&gt; &lt;table border align = center bgcolor = #D8D9CA width=100&gt; &lt;tr align=center &gt; &lt;th&gt; 2nde GT &lt;th&gt;"&amp;$N847&amp;"&lt;tr align=center &gt; &lt;th&gt; 1ere GT &lt;th&gt;"&amp;O847&amp;"&lt;tr align=center &gt; &lt;th&gt; Term GT &lt;th&gt;"&amp;P847&amp;"&lt;tr align=center &gt; &lt;th&gt; 2nde PRO &lt;th&gt;"&amp;Q847&amp;"&lt;tr align=center &gt; &lt;th&gt; 1ere PRO &lt;th&gt;"&amp;R847&amp;"&lt;tr align=center &gt; &lt;th&gt; Term PRO &lt;th&gt;"&amp;S847&amp;"');EurAnglais"&amp;$J847&amp;$D847&amp;".addTo (EurAnglais"&amp;$J847&amp;");"</f>
        <v>var EurAnglaisL0080018B=L.marker([50.1333507,4.8290853],{icon:icon_lycee,bounceOnAdd: true, bounceOnAddOptions: {duration: 500, height: 100},bounceOnAddCallback: function() {console.log('done')}}).bindPopup('&lt;p align=center&gt; &lt;font size=2&gt; &lt;b&gt;Section européenne ANGLAIS&lt;/font&gt;  &lt;br&gt;&lt;br&gt;LG VAUBAN (public)&lt;/b&gt; &lt;br&gt;&lt;i&gt;GIVET&lt;/i&gt; &lt;br&gt; &lt;table border align = center bgcolor = #D8D9CA width=100&gt; &lt;tr align=center &gt; &lt;th&gt; 2nde GT &lt;th&gt;13&lt;tr align=center &gt; &lt;th&gt; 1ere GT &lt;th&gt;5&lt;tr align=center &gt; &lt;th&gt; Term GT &lt;th&gt;2&lt;tr align=center &gt; &lt;th&gt; 2nde PRO &lt;th&gt;&lt;tr align=center &gt; &lt;th&gt; 1ere PRO &lt;th&gt;&lt;tr align=center &gt; &lt;th&gt; Term PRO &lt;th&gt;');EurAnglaisL0080018B.addTo (EurAnglaisL);</v>
      </c>
    </row>
    <row r="848" spans="1:20" x14ac:dyDescent="0.2">
      <c r="A848" s="7" t="s">
        <v>356</v>
      </c>
      <c r="B848" s="10" t="s">
        <v>592</v>
      </c>
      <c r="C848" s="7" t="s">
        <v>673</v>
      </c>
      <c r="D848" s="7" t="s">
        <v>363</v>
      </c>
      <c r="E848" s="7" t="s">
        <v>13</v>
      </c>
      <c r="F848" s="7" t="s">
        <v>364</v>
      </c>
      <c r="G848" s="7" t="s">
        <v>827</v>
      </c>
      <c r="H848" s="7" t="s">
        <v>1225</v>
      </c>
      <c r="I848" s="7" t="s">
        <v>1226</v>
      </c>
      <c r="J848" s="7" t="s">
        <v>1377</v>
      </c>
      <c r="K848" s="7" t="s">
        <v>1372</v>
      </c>
      <c r="L848" s="7" t="s">
        <v>365</v>
      </c>
      <c r="M848" s="57"/>
      <c r="N848" s="57">
        <v>80</v>
      </c>
      <c r="O848" s="57">
        <v>42</v>
      </c>
      <c r="P848" s="57">
        <v>32</v>
      </c>
      <c r="Q848" s="57"/>
      <c r="R848" s="57"/>
      <c r="S848" s="57"/>
      <c r="T848" s="92" t="str">
        <f t="shared" si="18"/>
        <v>var EurAnglaisL0510006E=L.marker([48.959898,4.3628692],{icon:icon_lycee,bounceOnAdd: true, bounceOnAddOptions: {duration: 500, height: 100},bounceOnAddCallback: function() {console.log('done')}}).bindPopup('&lt;p align=center&gt; &lt;font size=2&gt; &lt;b&gt;Section européenne ANGLAIS&lt;/font&gt;  &lt;br&gt;&lt;br&gt;LG PIERRE BAYEN (public)&lt;/b&gt; &lt;br&gt;&lt;i&gt;CHALONS-EN-CHAMPAGNE&lt;/i&gt; &lt;br&gt; &lt;table border align = center bgcolor = #D8D9CA width=100&gt; &lt;tr align=center &gt; &lt;th&gt; 2nde GT &lt;th&gt;80&lt;tr align=center &gt; &lt;th&gt; 1ere GT &lt;th&gt;42&lt;tr align=center &gt; &lt;th&gt; Term GT &lt;th&gt;32&lt;tr align=center &gt; &lt;th&gt; 2nde PRO &lt;th&gt;&lt;tr align=center &gt; &lt;th&gt; 1ere PRO &lt;th&gt;&lt;tr align=center &gt; &lt;th&gt; Term PRO &lt;th&gt;');EurAnglaisL0510006E.addTo (EurAnglaisL);</v>
      </c>
    </row>
    <row r="849" spans="1:20" x14ac:dyDescent="0.2">
      <c r="A849" s="7" t="s">
        <v>356</v>
      </c>
      <c r="B849" s="10" t="s">
        <v>394</v>
      </c>
      <c r="C849" s="7" t="s">
        <v>673</v>
      </c>
      <c r="D849" s="7" t="s">
        <v>392</v>
      </c>
      <c r="E849" s="7" t="s">
        <v>13</v>
      </c>
      <c r="F849" s="7" t="s">
        <v>393</v>
      </c>
      <c r="G849" s="7" t="s">
        <v>828</v>
      </c>
      <c r="H849" s="7" t="s">
        <v>1227</v>
      </c>
      <c r="I849" s="7" t="s">
        <v>1228</v>
      </c>
      <c r="J849" s="7" t="s">
        <v>1377</v>
      </c>
      <c r="K849" s="7" t="s">
        <v>1372</v>
      </c>
      <c r="L849" s="7" t="s">
        <v>394</v>
      </c>
      <c r="M849" s="57"/>
      <c r="N849" s="57">
        <v>24</v>
      </c>
      <c r="O849" s="57"/>
      <c r="P849" s="57"/>
      <c r="Q849" s="57"/>
      <c r="R849" s="57"/>
      <c r="S849" s="57"/>
      <c r="T849" s="92" t="str">
        <f t="shared" si="18"/>
        <v>var EurAnglaisL0510031G=L.marker([49.2507343,4.046329],{icon:icon_lycee,bounceOnAdd: true, bounceOnAddOptions: {duration: 500, height: 100},bounceOnAddCallback: function() {console.log('done')}}).bindPopup('&lt;p align=center&gt; &lt;font size=2&gt; &lt;b&gt;Section européenne ANGLAIS&lt;/font&gt;  &lt;br&gt;&lt;br&gt;LG GEORGES CLEMENCEAU (public)&lt;/b&gt; &lt;br&gt;&lt;i&gt;REIMS&lt;/i&gt; &lt;br&gt; &lt;table border align = center bgcolor = #D8D9CA width=100&gt; &lt;tr align=center &gt; &lt;th&gt; 2nde GT &lt;th&gt;24&lt;tr align=center &gt; &lt;th&gt; 1ere GT &lt;th&gt;&lt;tr align=center &gt; &lt;th&gt; Term GT &lt;th&gt;&lt;tr align=center &gt; &lt;th&gt; 2nde PRO &lt;th&gt;&lt;tr align=center &gt; &lt;th&gt; 1ere PRO &lt;th&gt;&lt;tr align=center &gt; &lt;th&gt; Term PRO &lt;th&gt;');EurAnglaisL0510031G.addTo (EurAnglaisL);</v>
      </c>
    </row>
    <row r="850" spans="1:20" x14ac:dyDescent="0.2">
      <c r="A850" s="7" t="s">
        <v>356</v>
      </c>
      <c r="B850" s="10" t="s">
        <v>372</v>
      </c>
      <c r="C850" s="7" t="s">
        <v>674</v>
      </c>
      <c r="D850" s="7" t="s">
        <v>450</v>
      </c>
      <c r="E850" s="7" t="s">
        <v>13</v>
      </c>
      <c r="F850" s="7" t="s">
        <v>451</v>
      </c>
      <c r="G850" s="7" t="s">
        <v>833</v>
      </c>
      <c r="H850" s="7" t="s">
        <v>1195</v>
      </c>
      <c r="I850" s="7" t="s">
        <v>1196</v>
      </c>
      <c r="J850" s="7" t="s">
        <v>1377</v>
      </c>
      <c r="K850" s="7" t="s">
        <v>1372</v>
      </c>
      <c r="L850" s="7" t="s">
        <v>372</v>
      </c>
      <c r="M850" s="57"/>
      <c r="N850" s="57"/>
      <c r="O850" s="57"/>
      <c r="P850" s="57">
        <v>26</v>
      </c>
      <c r="Q850" s="57"/>
      <c r="R850" s="57"/>
      <c r="S850" s="57"/>
      <c r="T850" s="92" t="str">
        <f t="shared" si="18"/>
        <v>var EurAnglaisL0511135G=L.marker([49.0415102,3.9574248],{icon:icon_lycee,bounceOnAdd: true, bounceOnAddOptions: {duration: 500, height: 100},bounceOnAddCallback: function() {console.log('done')}}).bindPopup('&lt;p align=center&gt; &lt;font size=2&gt; &lt;b&gt;Section européenne ANGLAIS&lt;/font&gt;  &lt;br&gt;&lt;br&gt;LG NOTRE-DAME ST VICTOR (privé)&lt;/b&gt; &lt;br&gt;&lt;i&gt;EPERNAY&lt;/i&gt; &lt;br&gt; &lt;table border align = center bgcolor = #D8D9CA width=100&gt; &lt;tr align=center &gt; &lt;th&gt; 2nde GT &lt;th&gt;&lt;tr align=center &gt; &lt;th&gt; 1ere GT &lt;th&gt;&lt;tr align=center &gt; &lt;th&gt; Term GT &lt;th&gt;26&lt;tr align=center &gt; &lt;th&gt; 2nde PRO &lt;th&gt;&lt;tr align=center &gt; &lt;th&gt; 1ere PRO &lt;th&gt;&lt;tr align=center &gt; &lt;th&gt; Term PRO &lt;th&gt;');EurAnglaisL0511135G.addTo (EurAnglaisL);</v>
      </c>
    </row>
    <row r="851" spans="1:20" x14ac:dyDescent="0.2">
      <c r="A851" s="7" t="s">
        <v>356</v>
      </c>
      <c r="B851" s="10" t="s">
        <v>394</v>
      </c>
      <c r="C851" s="7" t="s">
        <v>674</v>
      </c>
      <c r="D851" s="7" t="s">
        <v>457</v>
      </c>
      <c r="E851" s="7" t="s">
        <v>13</v>
      </c>
      <c r="F851" s="7" t="s">
        <v>352</v>
      </c>
      <c r="G851" s="7" t="s">
        <v>835</v>
      </c>
      <c r="H851" s="7" t="s">
        <v>1235</v>
      </c>
      <c r="I851" s="7" t="s">
        <v>1236</v>
      </c>
      <c r="J851" s="7" t="s">
        <v>1377</v>
      </c>
      <c r="K851" s="7" t="s">
        <v>1372</v>
      </c>
      <c r="L851" s="7" t="s">
        <v>394</v>
      </c>
      <c r="M851" s="57"/>
      <c r="N851" s="57">
        <v>40</v>
      </c>
      <c r="O851" s="57">
        <v>37</v>
      </c>
      <c r="P851" s="57">
        <v>36</v>
      </c>
      <c r="Q851" s="57"/>
      <c r="R851" s="57"/>
      <c r="S851" s="57"/>
      <c r="T851" s="92" t="str">
        <f t="shared" si="18"/>
        <v>var EurAnglaisL0511142P=L.marker([49.2402425,4.0253606],{icon:icon_lycee,bounceOnAdd: true, bounceOnAddOptions: {duration: 500, height: 100},bounceOnAddCallback: function() {console.log('done')}}).bindPopup('&lt;p align=center&gt; &lt;font size=2&gt; &lt;b&gt;Section européenne ANGLAIS&lt;/font&gt;  &lt;br&gt;&lt;br&gt;LG SACRE-COEUR (privé)&lt;/b&gt; &lt;br&gt;&lt;i&gt;REIMS&lt;/i&gt; &lt;br&gt; &lt;table border align = center bgcolor = #D8D9CA width=100&gt; &lt;tr align=center &gt; &lt;th&gt; 2nde GT &lt;th&gt;40&lt;tr align=center &gt; &lt;th&gt; 1ere GT &lt;th&gt;37&lt;tr align=center &gt; &lt;th&gt; Term GT &lt;th&gt;36&lt;tr align=center &gt; &lt;th&gt; 2nde PRO &lt;th&gt;&lt;tr align=center &gt; &lt;th&gt; 1ere PRO &lt;th&gt;&lt;tr align=center &gt; &lt;th&gt; Term PRO &lt;th&gt;');EurAnglaisL0511142P.addTo (EurAnglaisL);</v>
      </c>
    </row>
    <row r="852" spans="1:20" x14ac:dyDescent="0.2">
      <c r="A852" s="7" t="s">
        <v>11</v>
      </c>
      <c r="B852" s="10" t="s">
        <v>576</v>
      </c>
      <c r="C852" s="7" t="s">
        <v>673</v>
      </c>
      <c r="D852" s="7" t="s">
        <v>55</v>
      </c>
      <c r="E852" s="7" t="s">
        <v>17</v>
      </c>
      <c r="F852" s="7" t="s">
        <v>56</v>
      </c>
      <c r="G852" s="7" t="s">
        <v>838</v>
      </c>
      <c r="H852" s="7" t="s">
        <v>1241</v>
      </c>
      <c r="I852" s="7" t="s">
        <v>1242</v>
      </c>
      <c r="J852" s="7" t="s">
        <v>1377</v>
      </c>
      <c r="K852" s="7" t="s">
        <v>1372</v>
      </c>
      <c r="L852" s="7" t="s">
        <v>57</v>
      </c>
      <c r="M852" s="57"/>
      <c r="N852" s="57">
        <v>24</v>
      </c>
      <c r="O852" s="57"/>
      <c r="P852" s="57">
        <v>4</v>
      </c>
      <c r="Q852" s="57"/>
      <c r="R852" s="57"/>
      <c r="S852" s="57"/>
      <c r="T852" s="92" t="str">
        <f t="shared" si="18"/>
        <v>var EurAnglaisL0080045F=L.marker([49.6923329,4.9465206],{icon:icon_lycee,bounceOnAdd: true, bounceOnAddOptions: {duration: 500, height: 100},bounceOnAddCallback: function() {console.log('done')}}).bindPopup('&lt;p align=center&gt; &lt;font size=2&gt; &lt;b&gt;Section européenne ANGLAIS&lt;/font&gt;  &lt;br&gt;&lt;br&gt;LGT PIERRE BAYLE (public)&lt;/b&gt; &lt;br&gt;&lt;i&gt;SEDAN&lt;/i&gt; &lt;br&gt; &lt;table border align = center bgcolor = #D8D9CA width=100&gt; &lt;tr align=center &gt; &lt;th&gt; 2nde GT &lt;th&gt;24&lt;tr align=center &gt; &lt;th&gt; 1ere GT &lt;th&gt;&lt;tr align=center &gt; &lt;th&gt; Term GT &lt;th&gt;4&lt;tr align=center &gt; &lt;th&gt; 2nde PRO &lt;th&gt;&lt;tr align=center &gt; &lt;th&gt; 1ere PRO &lt;th&gt;&lt;tr align=center &gt; &lt;th&gt; Term PRO &lt;th&gt;');EurAnglaisL0080045F.addTo (EurAnglaisL);</v>
      </c>
    </row>
    <row r="853" spans="1:20" x14ac:dyDescent="0.2">
      <c r="A853" s="7" t="s">
        <v>149</v>
      </c>
      <c r="B853" s="10" t="s">
        <v>589</v>
      </c>
      <c r="C853" s="7" t="s">
        <v>673</v>
      </c>
      <c r="D853" s="7" t="s">
        <v>175</v>
      </c>
      <c r="E853" s="7" t="s">
        <v>17</v>
      </c>
      <c r="F853" s="7" t="s">
        <v>176</v>
      </c>
      <c r="G853" s="7" t="s">
        <v>839</v>
      </c>
      <c r="H853" s="7" t="s">
        <v>1243</v>
      </c>
      <c r="I853" s="7" t="s">
        <v>1244</v>
      </c>
      <c r="J853" s="7" t="s">
        <v>1377</v>
      </c>
      <c r="K853" s="7" t="s">
        <v>1372</v>
      </c>
      <c r="L853" s="7" t="s">
        <v>177</v>
      </c>
      <c r="M853" s="57"/>
      <c r="N853" s="57">
        <v>24</v>
      </c>
      <c r="O853" s="57">
        <v>18</v>
      </c>
      <c r="P853" s="57">
        <v>20</v>
      </c>
      <c r="Q853" s="57"/>
      <c r="R853" s="57"/>
      <c r="S853" s="57"/>
      <c r="T853" s="92" t="str">
        <f t="shared" si="18"/>
        <v>var EurAnglaisL0100015M=L.marker([48.515122,3.7161621],{icon:icon_lycee,bounceOnAdd: true, bounceOnAddOptions: {duration: 500, height: 100},bounceOnAddCallback: function() {console.log('done')}}).bindPopup('&lt;p align=center&gt; &lt;font size=2&gt; &lt;b&gt;Section européenne ANGLAIS&lt;/font&gt;  &lt;br&gt;&lt;br&gt;LGT F. ET I. JOLIOT CURIE (public)&lt;/b&gt; &lt;br&gt;&lt;i&gt;ROMILLY-SUR-SEINE&lt;/i&gt; &lt;br&gt; &lt;table border align = center bgcolor = #D8D9CA width=100&gt; &lt;tr align=center &gt; &lt;th&gt; 2nde GT &lt;th&gt;24&lt;tr align=center &gt; &lt;th&gt; 1ere GT &lt;th&gt;18&lt;tr align=center &gt; &lt;th&gt; Term GT &lt;th&gt;20&lt;tr align=center &gt; &lt;th&gt; 2nde PRO &lt;th&gt;&lt;tr align=center &gt; &lt;th&gt; 1ere PRO &lt;th&gt;&lt;tr align=center &gt; &lt;th&gt; Term PRO &lt;th&gt;');EurAnglaisL0100015M.addTo (EurAnglaisL);</v>
      </c>
    </row>
    <row r="854" spans="1:20" x14ac:dyDescent="0.2">
      <c r="A854" s="7" t="s">
        <v>149</v>
      </c>
      <c r="B854" s="10" t="s">
        <v>590</v>
      </c>
      <c r="C854" s="7" t="s">
        <v>673</v>
      </c>
      <c r="D854" s="7" t="s">
        <v>183</v>
      </c>
      <c r="E854" s="7" t="s">
        <v>17</v>
      </c>
      <c r="F854" s="7" t="s">
        <v>184</v>
      </c>
      <c r="G854" s="7" t="s">
        <v>840</v>
      </c>
      <c r="H854" s="7" t="s">
        <v>1245</v>
      </c>
      <c r="I854" s="7" t="s">
        <v>1246</v>
      </c>
      <c r="J854" s="7" t="s">
        <v>1377</v>
      </c>
      <c r="K854" s="7" t="s">
        <v>1372</v>
      </c>
      <c r="L854" s="7" t="s">
        <v>185</v>
      </c>
      <c r="M854" s="57"/>
      <c r="N854" s="57">
        <v>24</v>
      </c>
      <c r="O854" s="57">
        <v>25</v>
      </c>
      <c r="P854" s="57">
        <v>27</v>
      </c>
      <c r="Q854" s="57"/>
      <c r="R854" s="57"/>
      <c r="S854" s="57"/>
      <c r="T854" s="92" t="str">
        <f t="shared" si="18"/>
        <v>var EurAnglaisL0100022V=L.marker([48.2700513,4.0802402],{icon:icon_lycee,bounceOnAdd: true, bounceOnAddOptions: {duration: 500, height: 100},bounceOnAddCallback: function() {console.log('done')}}).bindPopup('&lt;p align=center&gt; &lt;font size=2&gt; &lt;b&gt;Section européenne ANGLAIS&lt;/font&gt;  &lt;br&gt;&lt;br&gt;LGT CHRESTIEN DE TROYES (public)&lt;/b&gt; &lt;br&gt;&lt;i&gt;TROYES&lt;/i&gt; &lt;br&gt; &lt;table border align = center bgcolor = #D8D9CA width=100&gt; &lt;tr align=center &gt; &lt;th&gt; 2nde GT &lt;th&gt;24&lt;tr align=center &gt; &lt;th&gt; 1ere GT &lt;th&gt;25&lt;tr align=center &gt; &lt;th&gt; Term GT &lt;th&gt;27&lt;tr align=center &gt; &lt;th&gt; 2nde PRO &lt;th&gt;&lt;tr align=center &gt; &lt;th&gt; 1ere PRO &lt;th&gt;&lt;tr align=center &gt; &lt;th&gt; Term PRO &lt;th&gt;');EurAnglaisL0100022V.addTo (EurAnglaisL);</v>
      </c>
    </row>
    <row r="855" spans="1:20" x14ac:dyDescent="0.2">
      <c r="A855" s="7" t="s">
        <v>149</v>
      </c>
      <c r="B855" s="10" t="s">
        <v>590</v>
      </c>
      <c r="C855" s="7" t="s">
        <v>673</v>
      </c>
      <c r="D855" s="7" t="s">
        <v>258</v>
      </c>
      <c r="E855" s="7" t="s">
        <v>17</v>
      </c>
      <c r="F855" s="7" t="s">
        <v>259</v>
      </c>
      <c r="G855" s="7" t="s">
        <v>841</v>
      </c>
      <c r="H855" s="7" t="s">
        <v>1247</v>
      </c>
      <c r="I855" s="7" t="s">
        <v>1248</v>
      </c>
      <c r="J855" s="7" t="s">
        <v>1377</v>
      </c>
      <c r="K855" s="7" t="s">
        <v>1372</v>
      </c>
      <c r="L855" s="7" t="s">
        <v>211</v>
      </c>
      <c r="M855" s="57"/>
      <c r="N855" s="57">
        <v>35</v>
      </c>
      <c r="O855" s="57">
        <v>31</v>
      </c>
      <c r="P855" s="57">
        <v>29</v>
      </c>
      <c r="Q855" s="57"/>
      <c r="R855" s="57"/>
      <c r="S855" s="57"/>
      <c r="T855" s="92" t="str">
        <f t="shared" si="18"/>
        <v>var EurAnglaisL0101016A=L.marker([48.2919226,4.0247894],{icon:icon_lycee,bounceOnAdd: true, bounceOnAddOptions: {duration: 500, height: 100},bounceOnAddCallback: function() {console.log('done')}}).bindPopup('&lt;p align=center&gt; &lt;font size=2&gt; &lt;b&gt;Section européenne ANGLAIS&lt;/font&gt;  &lt;br&gt;&lt;br&gt;LGT EDOUARD HERRIOT (public)&lt;/b&gt; &lt;br&gt;&lt;i&gt;SAINTE-SAVINE&lt;/i&gt; &lt;br&gt; &lt;table border align = center bgcolor = #D8D9CA width=100&gt; &lt;tr align=center &gt; &lt;th&gt; 2nde GT &lt;th&gt;35&lt;tr align=center &gt; &lt;th&gt; 1ere GT &lt;th&gt;31&lt;tr align=center &gt; &lt;th&gt; Term GT &lt;th&gt;29&lt;tr align=center &gt; &lt;th&gt; 2nde PRO &lt;th&gt;&lt;tr align=center &gt; &lt;th&gt; 1ere PRO &lt;th&gt;&lt;tr align=center &gt; &lt;th&gt; Term PRO &lt;th&gt;');EurAnglaisL0101016A.addTo (EurAnglaisL);</v>
      </c>
    </row>
    <row r="856" spans="1:20" x14ac:dyDescent="0.2">
      <c r="A856" s="7" t="s">
        <v>356</v>
      </c>
      <c r="B856" s="10" t="s">
        <v>394</v>
      </c>
      <c r="C856" s="7" t="s">
        <v>673</v>
      </c>
      <c r="D856" s="7" t="s">
        <v>395</v>
      </c>
      <c r="E856" s="7" t="s">
        <v>17</v>
      </c>
      <c r="F856" s="7" t="s">
        <v>241</v>
      </c>
      <c r="G856" s="7" t="s">
        <v>842</v>
      </c>
      <c r="H856" s="7" t="s">
        <v>1249</v>
      </c>
      <c r="I856" s="7" t="s">
        <v>1250</v>
      </c>
      <c r="J856" s="7" t="s">
        <v>1377</v>
      </c>
      <c r="K856" s="7" t="s">
        <v>1372</v>
      </c>
      <c r="L856" s="7" t="s">
        <v>394</v>
      </c>
      <c r="M856" s="57"/>
      <c r="N856" s="57">
        <v>36</v>
      </c>
      <c r="O856" s="57">
        <v>35</v>
      </c>
      <c r="P856" s="57">
        <v>36</v>
      </c>
      <c r="Q856" s="57"/>
      <c r="R856" s="57"/>
      <c r="S856" s="57"/>
      <c r="T856" s="92" t="str">
        <f t="shared" si="18"/>
        <v>var EurAnglaisL0510032H=L.marker([49.2583268,4.0455019],{icon:icon_lycee,bounceOnAdd: true, bounceOnAddOptions: {duration: 500, height: 100},bounceOnAddCallback: function() {console.log('done')}}).bindPopup('&lt;p align=center&gt; &lt;font size=2&gt; &lt;b&gt;Section européenne ANGLAIS&lt;/font&gt;  &lt;br&gt;&lt;br&gt;LGT JEAN JAURES (public)&lt;/b&gt; &lt;br&gt;&lt;i&gt;REIMS&lt;/i&gt; &lt;br&gt; &lt;table border align = center bgcolor = #D8D9CA width=100&gt; &lt;tr align=center &gt; &lt;th&gt; 2nde GT &lt;th&gt;36&lt;tr align=center &gt; &lt;th&gt; 1ere GT &lt;th&gt;35&lt;tr align=center &gt; &lt;th&gt; Term GT &lt;th&gt;36&lt;tr align=center &gt; &lt;th&gt; 2nde PRO &lt;th&gt;&lt;tr align=center &gt; &lt;th&gt; 1ere PRO &lt;th&gt;&lt;tr align=center &gt; &lt;th&gt; Term PRO &lt;th&gt;');EurAnglaisL0510032H.addTo (EurAnglaisL);</v>
      </c>
    </row>
    <row r="857" spans="1:20" x14ac:dyDescent="0.2">
      <c r="A857" s="7" t="s">
        <v>356</v>
      </c>
      <c r="B857" s="10" t="s">
        <v>394</v>
      </c>
      <c r="C857" s="7" t="s">
        <v>673</v>
      </c>
      <c r="D857" s="7" t="s">
        <v>396</v>
      </c>
      <c r="E857" s="7" t="s">
        <v>17</v>
      </c>
      <c r="F857" s="7" t="s">
        <v>397</v>
      </c>
      <c r="G857" s="7" t="s">
        <v>843</v>
      </c>
      <c r="H857" s="7" t="s">
        <v>1251</v>
      </c>
      <c r="I857" s="7" t="s">
        <v>1252</v>
      </c>
      <c r="J857" s="7" t="s">
        <v>1377</v>
      </c>
      <c r="K857" s="7" t="s">
        <v>1372</v>
      </c>
      <c r="L857" s="7" t="s">
        <v>394</v>
      </c>
      <c r="M857" s="57"/>
      <c r="N857" s="57">
        <v>39</v>
      </c>
      <c r="O857" s="57">
        <v>32</v>
      </c>
      <c r="P857" s="57">
        <v>25</v>
      </c>
      <c r="Q857" s="57"/>
      <c r="R857" s="57"/>
      <c r="S857" s="57"/>
      <c r="T857" s="92" t="str">
        <f t="shared" si="18"/>
        <v>var EurAnglaisL0510034K=L.marker([49.2632382,4.0266645],{icon:icon_lycee,bounceOnAdd: true, bounceOnAddOptions: {duration: 500, height: 100},bounceOnAddCallback: function() {console.log('done')}}).bindPopup('&lt;p align=center&gt; &lt;font size=2&gt; &lt;b&gt;Section européenne ANGLAIS&lt;/font&gt;  &lt;br&gt;&lt;br&gt;LGT FRANKLIN ROOSEVELT (public)&lt;/b&gt; &lt;br&gt;&lt;i&gt;REIMS&lt;/i&gt; &lt;br&gt; &lt;table border align = center bgcolor = #D8D9CA width=100&gt; &lt;tr align=center &gt; &lt;th&gt; 2nde GT &lt;th&gt;39&lt;tr align=center &gt; &lt;th&gt; 1ere GT &lt;th&gt;32&lt;tr align=center &gt; &lt;th&gt; Term GT &lt;th&gt;25&lt;tr align=center &gt; &lt;th&gt; 2nde PRO &lt;th&gt;&lt;tr align=center &gt; &lt;th&gt; 1ere PRO &lt;th&gt;&lt;tr align=center &gt; &lt;th&gt; Term PRO &lt;th&gt;');EurAnglaisL0510034K.addTo (EurAnglaisL);</v>
      </c>
    </row>
    <row r="858" spans="1:20" x14ac:dyDescent="0.2">
      <c r="A858" s="7" t="s">
        <v>356</v>
      </c>
      <c r="B858" s="10" t="s">
        <v>394</v>
      </c>
      <c r="C858" s="7" t="s">
        <v>673</v>
      </c>
      <c r="D858" s="7" t="s">
        <v>537</v>
      </c>
      <c r="E858" s="7" t="s">
        <v>17</v>
      </c>
      <c r="F858" s="7" t="s">
        <v>407</v>
      </c>
      <c r="G858" s="7" t="s">
        <v>844</v>
      </c>
      <c r="H858" s="7" t="s">
        <v>1253</v>
      </c>
      <c r="I858" s="7" t="s">
        <v>1254</v>
      </c>
      <c r="J858" s="7" t="s">
        <v>1377</v>
      </c>
      <c r="K858" s="7" t="s">
        <v>1372</v>
      </c>
      <c r="L858" s="7" t="s">
        <v>394</v>
      </c>
      <c r="M858" s="57"/>
      <c r="N858" s="57">
        <v>15</v>
      </c>
      <c r="O858" s="57"/>
      <c r="P858" s="57"/>
      <c r="Q858" s="57"/>
      <c r="R858" s="57"/>
      <c r="S858" s="57"/>
      <c r="T858" s="92" t="str">
        <f t="shared" si="18"/>
        <v>var EurAnglaisL0511901P=L.marker([49.2828275,4.024205],{icon:icon_lycee,bounceOnAdd: true, bounceOnAddOptions: {duration: 500, height: 100},bounceOnAddCallback: function() {console.log('done')}}).bindPopup('&lt;p align=center&gt; &lt;font size=2&gt; &lt;b&gt;Section européenne ANGLAIS&lt;/font&gt;  &lt;br&gt;&lt;br&gt;LGT COLBERT (public)&lt;/b&gt; &lt;br&gt;&lt;i&gt;REIMS&lt;/i&gt; &lt;br&gt; &lt;table border align = center bgcolor = #D8D9CA width=100&gt; &lt;tr align=center &gt; &lt;th&gt; 2nde GT &lt;th&gt;15&lt;tr align=center &gt; &lt;th&gt; 1ere GT &lt;th&gt;&lt;tr align=center &gt; &lt;th&gt; Term GT &lt;th&gt;&lt;tr align=center &gt; &lt;th&gt; 2nde PRO &lt;th&gt;&lt;tr align=center &gt; &lt;th&gt; 1ere PRO &lt;th&gt;&lt;tr align=center &gt; &lt;th&gt; Term PRO &lt;th&gt;');EurAnglaisL0511901P.addTo (EurAnglaisL);</v>
      </c>
    </row>
    <row r="859" spans="1:20" x14ac:dyDescent="0.2">
      <c r="A859" s="7" t="s">
        <v>356</v>
      </c>
      <c r="B859" s="10" t="s">
        <v>394</v>
      </c>
      <c r="C859" s="7" t="s">
        <v>673</v>
      </c>
      <c r="D859" s="7" t="s">
        <v>538</v>
      </c>
      <c r="E859" s="7" t="s">
        <v>17</v>
      </c>
      <c r="F859" s="7" t="s">
        <v>539</v>
      </c>
      <c r="G859" s="7" t="s">
        <v>845</v>
      </c>
      <c r="H859" s="7" t="s">
        <v>1255</v>
      </c>
      <c r="I859" s="7" t="s">
        <v>1256</v>
      </c>
      <c r="J859" s="7" t="s">
        <v>1377</v>
      </c>
      <c r="K859" s="7" t="s">
        <v>1372</v>
      </c>
      <c r="L859" s="7" t="s">
        <v>394</v>
      </c>
      <c r="M859" s="57"/>
      <c r="N859" s="57">
        <v>72</v>
      </c>
      <c r="O859" s="57">
        <v>66</v>
      </c>
      <c r="P859" s="57">
        <v>70</v>
      </c>
      <c r="Q859" s="57"/>
      <c r="R859" s="57"/>
      <c r="S859" s="57"/>
      <c r="T859" s="92" t="str">
        <f t="shared" si="18"/>
        <v>var EurAnglaisL0511926S=L.marker([49.2425565,4.0268689],{icon:icon_lycee,bounceOnAdd: true, bounceOnAddOptions: {duration: 500, height: 100},bounceOnAddCallback: function() {console.log('done')}}).bindPopup('&lt;p align=center&gt; &lt;font size=2&gt; &lt;b&gt;Section européenne ANGLAIS&lt;/font&gt;  &lt;br&gt;&lt;br&gt;LGT MARC CHAGALL (public)&lt;/b&gt; &lt;br&gt;&lt;i&gt;REIMS&lt;/i&gt; &lt;br&gt; &lt;table border align = center bgcolor = #D8D9CA width=100&gt; &lt;tr align=center &gt; &lt;th&gt; 2nde GT &lt;th&gt;72&lt;tr align=center &gt; &lt;th&gt; 1ere GT &lt;th&gt;66&lt;tr align=center &gt; &lt;th&gt; Term GT &lt;th&gt;70&lt;tr align=center &gt; &lt;th&gt; 2nde PRO &lt;th&gt;&lt;tr align=center &gt; &lt;th&gt; 1ere PRO &lt;th&gt;&lt;tr align=center &gt; &lt;th&gt; Term PRO &lt;th&gt;');EurAnglaisL0511926S.addTo (EurAnglaisL);</v>
      </c>
    </row>
    <row r="860" spans="1:20" x14ac:dyDescent="0.2">
      <c r="A860" s="7" t="s">
        <v>609</v>
      </c>
      <c r="B860" s="10" t="s">
        <v>302</v>
      </c>
      <c r="C860" s="7" t="s">
        <v>673</v>
      </c>
      <c r="D860" s="7" t="s">
        <v>303</v>
      </c>
      <c r="E860" s="7" t="s">
        <v>17</v>
      </c>
      <c r="F860" s="7" t="s">
        <v>304</v>
      </c>
      <c r="G860" s="7" t="s">
        <v>848</v>
      </c>
      <c r="H860" s="7" t="s">
        <v>1261</v>
      </c>
      <c r="I860" s="7" t="s">
        <v>1262</v>
      </c>
      <c r="J860" s="7" t="s">
        <v>1377</v>
      </c>
      <c r="K860" s="7" t="s">
        <v>1372</v>
      </c>
      <c r="L860" s="7" t="s">
        <v>302</v>
      </c>
      <c r="M860" s="57"/>
      <c r="N860" s="57">
        <v>23</v>
      </c>
      <c r="O860" s="57">
        <v>16</v>
      </c>
      <c r="P860" s="57">
        <v>15</v>
      </c>
      <c r="Q860" s="57"/>
      <c r="R860" s="57"/>
      <c r="S860" s="57"/>
      <c r="T860" s="92" t="str">
        <f t="shared" si="18"/>
        <v>var EurAnglaisL0520028Y=L.marker([48.6443421,4.9756334],{icon:icon_lycee,bounceOnAdd: true, bounceOnAddOptions: {duration: 500, height: 100},bounceOnAddCallback: function() {console.log('done')}}).bindPopup('&lt;p align=center&gt; &lt;font size=2&gt; &lt;b&gt;Section européenne ANGLAIS&lt;/font&gt;  &lt;br&gt;&lt;br&gt;LGT BLAISE PASCAL (public)&lt;/b&gt; &lt;br&gt;&lt;i&gt;SAINT-DIZIER&lt;/i&gt; &lt;br&gt; &lt;table border align = center bgcolor = #D8D9CA width=100&gt; &lt;tr align=center &gt; &lt;th&gt; 2nde GT &lt;th&gt;23&lt;tr align=center &gt; &lt;th&gt; 1ere GT &lt;th&gt;16&lt;tr align=center &gt; &lt;th&gt; Term GT &lt;th&gt;15&lt;tr align=center &gt; &lt;th&gt; 2nde PRO &lt;th&gt;&lt;tr align=center &gt; &lt;th&gt; 1ere PRO &lt;th&gt;&lt;tr align=center &gt; &lt;th&gt; Term PRO &lt;th&gt;');EurAnglaisL0520028Y.addTo (EurAnglaisL);</v>
      </c>
    </row>
    <row r="861" spans="1:20" x14ac:dyDescent="0.2">
      <c r="A861" s="7" t="s">
        <v>609</v>
      </c>
      <c r="B861" s="10" t="s">
        <v>578</v>
      </c>
      <c r="C861" s="7" t="s">
        <v>673</v>
      </c>
      <c r="D861" s="7" t="s">
        <v>348</v>
      </c>
      <c r="E861" s="7" t="s">
        <v>17</v>
      </c>
      <c r="F861" s="7" t="s">
        <v>341</v>
      </c>
      <c r="G861" s="7" t="s">
        <v>849</v>
      </c>
      <c r="H861" s="7" t="s">
        <v>1263</v>
      </c>
      <c r="I861" s="7" t="s">
        <v>1264</v>
      </c>
      <c r="J861" s="7" t="s">
        <v>1377</v>
      </c>
      <c r="K861" s="7" t="s">
        <v>1372</v>
      </c>
      <c r="L861" s="7" t="s">
        <v>273</v>
      </c>
      <c r="M861" s="57"/>
      <c r="N861" s="57">
        <v>51</v>
      </c>
      <c r="O861" s="57">
        <v>30</v>
      </c>
      <c r="P861" s="57">
        <v>54</v>
      </c>
      <c r="Q861" s="57"/>
      <c r="R861" s="57"/>
      <c r="S861" s="57"/>
      <c r="T861" s="92" t="str">
        <f t="shared" si="18"/>
        <v>var EurAnglaisL0520844K=L.marker([48.1065656,5.1477137],{icon:icon_lycee,bounceOnAdd: true, bounceOnAddOptions: {duration: 500, height: 100},bounceOnAddCallback: function() {console.log('done')}}).bindPopup('&lt;p align=center&gt; &lt;font size=2&gt; &lt;b&gt;Section européenne ANGLAIS&lt;/font&gt;  &lt;br&gt;&lt;br&gt;LGT EDME BOUCHARDON (public)&lt;/b&gt; &lt;br&gt;&lt;i&gt;CHAUMONT&lt;/i&gt; &lt;br&gt; &lt;table border align = center bgcolor = #D8D9CA width=100&gt; &lt;tr align=center &gt; &lt;th&gt; 2nde GT &lt;th&gt;51&lt;tr align=center &gt; &lt;th&gt; 1ere GT &lt;th&gt;30&lt;tr align=center &gt; &lt;th&gt; Term GT &lt;th&gt;54&lt;tr align=center &gt; &lt;th&gt; 2nde PRO &lt;th&gt;&lt;tr align=center &gt; &lt;th&gt; 1ere PRO &lt;th&gt;&lt;tr align=center &gt; &lt;th&gt; Term PRO &lt;th&gt;');EurAnglaisL0520844K.addTo (EurAnglaisL);</v>
      </c>
    </row>
    <row r="862" spans="1:20" x14ac:dyDescent="0.2">
      <c r="A862" s="7" t="s">
        <v>356</v>
      </c>
      <c r="B862" s="10" t="s">
        <v>394</v>
      </c>
      <c r="C862" s="7" t="s">
        <v>673</v>
      </c>
      <c r="D862" s="7" t="s">
        <v>398</v>
      </c>
      <c r="E862" s="7" t="s">
        <v>17</v>
      </c>
      <c r="F862" s="7" t="s">
        <v>399</v>
      </c>
      <c r="G862" s="7" t="s">
        <v>850</v>
      </c>
      <c r="H862" s="7" t="s">
        <v>1265</v>
      </c>
      <c r="I862" s="7" t="s">
        <v>1266</v>
      </c>
      <c r="J862" s="7" t="s">
        <v>1377</v>
      </c>
      <c r="K862" s="7" t="s">
        <v>1372</v>
      </c>
      <c r="L862" s="7" t="s">
        <v>394</v>
      </c>
      <c r="M862" s="57"/>
      <c r="N862" s="57">
        <v>22</v>
      </c>
      <c r="O862" s="57"/>
      <c r="P862" s="57"/>
      <c r="Q862" s="57"/>
      <c r="R862" s="57"/>
      <c r="S862" s="57"/>
      <c r="T862" s="92" t="str">
        <f t="shared" si="18"/>
        <v>var EurAnglaisL0510035L=L.marker([49.2511515,4.0277058],{icon:icon_lycee,bounceOnAdd: true, bounceOnAddOptions: {duration: 500, height: 100},bounceOnAddCallback: function() {console.log('done')}}).bindPopup('&lt;p align=center&gt; &lt;font size=2&gt; &lt;b&gt;Section européenne ANGLAIS&lt;/font&gt;  &lt;br&gt;&lt;br&gt;LGT HUGUES LIBERGIER (public)&lt;/b&gt; &lt;br&gt;&lt;i&gt;REIMS&lt;/i&gt; &lt;br&gt; &lt;table border align = center bgcolor = #D8D9CA width=100&gt; &lt;tr align=center &gt; &lt;th&gt; 2nde GT &lt;th&gt;22&lt;tr align=center &gt; &lt;th&gt; 1ere GT &lt;th&gt;&lt;tr align=center &gt; &lt;th&gt; Term GT &lt;th&gt;&lt;tr align=center &gt; &lt;th&gt; 2nde PRO &lt;th&gt;&lt;tr align=center &gt; &lt;th&gt; 1ere PRO &lt;th&gt;&lt;tr align=center &gt; &lt;th&gt; Term PRO &lt;th&gt;');EurAnglaisL0510035L.addTo (EurAnglaisL);</v>
      </c>
    </row>
    <row r="863" spans="1:20" x14ac:dyDescent="0.2">
      <c r="A863" s="7" t="s">
        <v>609</v>
      </c>
      <c r="B863" s="10" t="s">
        <v>302</v>
      </c>
      <c r="C863" s="7" t="s">
        <v>674</v>
      </c>
      <c r="D863" s="7" t="s">
        <v>320</v>
      </c>
      <c r="E863" s="7" t="s">
        <v>17</v>
      </c>
      <c r="F863" s="7" t="s">
        <v>598</v>
      </c>
      <c r="G863" s="7" t="s">
        <v>851</v>
      </c>
      <c r="H863" s="7" t="s">
        <v>1267</v>
      </c>
      <c r="I863" s="7" t="s">
        <v>1268</v>
      </c>
      <c r="J863" s="7" t="s">
        <v>1377</v>
      </c>
      <c r="K863" s="7" t="s">
        <v>1372</v>
      </c>
      <c r="L863" s="7" t="s">
        <v>302</v>
      </c>
      <c r="M863" s="57"/>
      <c r="N863" s="57">
        <v>31</v>
      </c>
      <c r="O863" s="57">
        <v>25</v>
      </c>
      <c r="P863" s="57">
        <v>24</v>
      </c>
      <c r="Q863" s="57"/>
      <c r="R863" s="57"/>
      <c r="S863" s="57"/>
      <c r="T863" s="92" t="str">
        <f t="shared" si="18"/>
        <v>var EurAnglaisL0520679F=L.marker([48.6387631,4.9488417],{icon:icon_lycee,bounceOnAdd: true, bounceOnAddOptions: {duration: 500, height: 100},bounceOnAddCallback: function() {console.log('done')}}).bindPopup('&lt;p align=center&gt; &lt;font size=2&gt; &lt;b&gt;Section européenne ANGLAIS&lt;/font&gt;  &lt;br&gt;&lt;br&gt;LGT ESTIC (privé)&lt;/b&gt; &lt;br&gt;&lt;i&gt;SAINT-DIZIER&lt;/i&gt; &lt;br&gt; &lt;table border align = center bgcolor = #D8D9CA width=100&gt; &lt;tr align=center &gt; &lt;th&gt; 2nde GT &lt;th&gt;31&lt;tr align=center &gt; &lt;th&gt; 1ere GT &lt;th&gt;25&lt;tr align=center &gt; &lt;th&gt; Term GT &lt;th&gt;24&lt;tr align=center &gt; &lt;th&gt; 2nde PRO &lt;th&gt;&lt;tr align=center &gt; &lt;th&gt; 1ere PRO &lt;th&gt;&lt;tr align=center &gt; &lt;th&gt; Term PRO &lt;th&gt;');EurAnglaisL0520679F.addTo (EurAnglaisL);</v>
      </c>
    </row>
    <row r="864" spans="1:20" x14ac:dyDescent="0.2">
      <c r="A864" s="7" t="s">
        <v>609</v>
      </c>
      <c r="B864" s="10" t="s">
        <v>578</v>
      </c>
      <c r="C864" s="7" t="s">
        <v>673</v>
      </c>
      <c r="D864" s="7" t="s">
        <v>340</v>
      </c>
      <c r="E864" s="7" t="s">
        <v>70</v>
      </c>
      <c r="F864" s="7" t="s">
        <v>341</v>
      </c>
      <c r="G864" s="7" t="s">
        <v>857</v>
      </c>
      <c r="H864" s="7" t="s">
        <v>1273</v>
      </c>
      <c r="I864" s="7" t="s">
        <v>1274</v>
      </c>
      <c r="J864" s="7" t="s">
        <v>1377</v>
      </c>
      <c r="K864" s="7" t="s">
        <v>1372</v>
      </c>
      <c r="L864" s="7" t="s">
        <v>273</v>
      </c>
      <c r="M864" s="57"/>
      <c r="N864" s="57"/>
      <c r="O864" s="57"/>
      <c r="P864" s="57"/>
      <c r="Q864" s="57">
        <v>19</v>
      </c>
      <c r="R864" s="57">
        <v>10</v>
      </c>
      <c r="S864" s="57">
        <v>11</v>
      </c>
      <c r="T864" s="92" t="str">
        <f t="shared" si="18"/>
        <v>var EurAnglaisL0520795G=L.marker([48.1060086,5.1474075],{icon:icon_lycee,bounceOnAdd: true, bounceOnAddOptions: {duration: 500, height: 100},bounceOnAddCallback: function() {console.log('done')}}).bindPopup('&lt;p align=center&gt; &lt;font size=2&gt; &lt;b&gt;Section européenne ANGLAIS&lt;/font&gt;  &lt;br&gt;&lt;br&gt;LP EDME BOUCHARDON (public)&lt;/b&gt; &lt;br&gt;&lt;i&gt;CHAUMONT&lt;/i&gt; &lt;br&gt; &lt;table border align = center bgcolor = #D8D9CA width=100&gt; &lt;tr align=center &gt; &lt;th&gt; 2nde GT &lt;th&gt;&lt;tr align=center &gt; &lt;th&gt; 1ere GT &lt;th&gt;&lt;tr align=center &gt; &lt;th&gt; Term GT &lt;th&gt;&lt;tr align=center &gt; &lt;th&gt; 2nde PRO &lt;th&gt;19&lt;tr align=center &gt; &lt;th&gt; 1ere PRO &lt;th&gt;10&lt;tr align=center &gt; &lt;th&gt; Term PRO &lt;th&gt;11');EurAnglaisL0520795G.addTo (EurAnglaisL);</v>
      </c>
    </row>
    <row r="865" spans="1:20" x14ac:dyDescent="0.2">
      <c r="A865" s="7" t="s">
        <v>11</v>
      </c>
      <c r="B865" s="10" t="s">
        <v>587</v>
      </c>
      <c r="C865" s="7" t="s">
        <v>673</v>
      </c>
      <c r="D865" s="7" t="s">
        <v>49</v>
      </c>
      <c r="E865" s="7" t="s">
        <v>284</v>
      </c>
      <c r="F865" s="7" t="s">
        <v>50</v>
      </c>
      <c r="G865" s="7" t="s">
        <v>876</v>
      </c>
      <c r="H865" s="7" t="s">
        <v>1295</v>
      </c>
      <c r="I865" s="7" t="s">
        <v>1296</v>
      </c>
      <c r="J865" s="7" t="s">
        <v>1377</v>
      </c>
      <c r="K865" s="7" t="s">
        <v>1372</v>
      </c>
      <c r="L865" s="7" t="s">
        <v>51</v>
      </c>
      <c r="M865" s="57"/>
      <c r="N865" s="57">
        <v>3</v>
      </c>
      <c r="O865" s="57">
        <v>1</v>
      </c>
      <c r="P865" s="57">
        <v>1</v>
      </c>
      <c r="Q865" s="57"/>
      <c r="R865" s="57"/>
      <c r="S865" s="57"/>
      <c r="T865" s="92" t="str">
        <f t="shared" si="18"/>
        <v>var EurAnglaisL0080040A=L.marker([49.9286852,4.6545239],{icon:icon_lycee,bounceOnAdd: true, bounceOnAddOptions: {duration: 500, height: 100},bounceOnAddCallback: function() {console.log('done')}}).bindPopup('&lt;p align=center&gt; &lt;font size=2&gt; &lt;b&gt;Section européenne ANGLAIS&lt;/font&gt;  &lt;br&gt;&lt;br&gt;LPO JEAN MOULIN (public)&lt;/b&gt; &lt;br&gt;&lt;i&gt;REVIN&lt;/i&gt; &lt;br&gt; &lt;table border align = center bgcolor = #D8D9CA width=100&gt; &lt;tr align=center &gt; &lt;th&gt; 2nde GT &lt;th&gt;3&lt;tr align=center &gt; &lt;th&gt; 1ere GT &lt;th&gt;1&lt;tr align=center &gt; &lt;th&gt; Term GT &lt;th&gt;1&lt;tr align=center &gt; &lt;th&gt; 2nde PRO &lt;th&gt;&lt;tr align=center &gt; &lt;th&gt; 1ere PRO &lt;th&gt;&lt;tr align=center &gt; &lt;th&gt; Term PRO &lt;th&gt;');EurAnglaisL0080040A.addTo (EurAnglaisL);</v>
      </c>
    </row>
    <row r="866" spans="1:20" x14ac:dyDescent="0.2">
      <c r="A866" s="7" t="s">
        <v>149</v>
      </c>
      <c r="B866" s="10" t="s">
        <v>590</v>
      </c>
      <c r="C866" s="7" t="s">
        <v>673</v>
      </c>
      <c r="D866" s="7" t="s">
        <v>186</v>
      </c>
      <c r="E866" s="7" t="s">
        <v>284</v>
      </c>
      <c r="F866" s="7" t="s">
        <v>187</v>
      </c>
      <c r="G866" s="7" t="s">
        <v>878</v>
      </c>
      <c r="H866" s="7" t="s">
        <v>1297</v>
      </c>
      <c r="I866" s="7" t="s">
        <v>1298</v>
      </c>
      <c r="J866" s="7" t="s">
        <v>1377</v>
      </c>
      <c r="K866" s="7" t="s">
        <v>1372</v>
      </c>
      <c r="L866" s="7" t="s">
        <v>185</v>
      </c>
      <c r="M866" s="57"/>
      <c r="N866" s="57">
        <v>24</v>
      </c>
      <c r="O866" s="57">
        <v>21</v>
      </c>
      <c r="P866" s="57">
        <v>20</v>
      </c>
      <c r="Q866" s="57"/>
      <c r="R866" s="57"/>
      <c r="S866" s="57"/>
      <c r="T866" s="92" t="str">
        <f t="shared" si="18"/>
        <v>var EurAnglaisL0100023W=L.marker([48.3051616,4.0617258],{icon:icon_lycee,bounceOnAdd: true, bounceOnAddOptions: {duration: 500, height: 100},bounceOnAddCallback: function() {console.log('done')}}).bindPopup('&lt;p align=center&gt; &lt;font size=2&gt; &lt;b&gt;Section européenne ANGLAIS&lt;/font&gt;  &lt;br&gt;&lt;br&gt;LPO MARIE DE CHAMPAGNE (public)&lt;/b&gt; &lt;br&gt;&lt;i&gt;TROYES&lt;/i&gt; &lt;br&gt; &lt;table border align = center bgcolor = #D8D9CA width=100&gt; &lt;tr align=center &gt; &lt;th&gt; 2nde GT &lt;th&gt;24&lt;tr align=center &gt; &lt;th&gt; 1ere GT &lt;th&gt;21&lt;tr align=center &gt; &lt;th&gt; Term GT &lt;th&gt;20&lt;tr align=center &gt; &lt;th&gt; 2nde PRO &lt;th&gt;&lt;tr align=center &gt; &lt;th&gt; 1ere PRO &lt;th&gt;&lt;tr align=center &gt; &lt;th&gt; Term PRO &lt;th&gt;');EurAnglaisL0100023W.addTo (EurAnglaisL);</v>
      </c>
    </row>
    <row r="867" spans="1:20" x14ac:dyDescent="0.2">
      <c r="A867" s="7" t="s">
        <v>149</v>
      </c>
      <c r="B867" s="10" t="s">
        <v>590</v>
      </c>
      <c r="C867" s="7" t="s">
        <v>673</v>
      </c>
      <c r="D867" s="7" t="s">
        <v>188</v>
      </c>
      <c r="E867" s="7" t="s">
        <v>284</v>
      </c>
      <c r="F867" s="7" t="s">
        <v>189</v>
      </c>
      <c r="G867" s="7" t="s">
        <v>879</v>
      </c>
      <c r="H867" s="7" t="s">
        <v>1299</v>
      </c>
      <c r="I867" s="7" t="s">
        <v>1300</v>
      </c>
      <c r="J867" s="7" t="s">
        <v>1377</v>
      </c>
      <c r="K867" s="7" t="s">
        <v>1372</v>
      </c>
      <c r="L867" s="7" t="s">
        <v>185</v>
      </c>
      <c r="M867" s="57"/>
      <c r="N867" s="57">
        <v>32</v>
      </c>
      <c r="O867" s="57">
        <v>24</v>
      </c>
      <c r="P867" s="57">
        <v>17</v>
      </c>
      <c r="Q867" s="57"/>
      <c r="R867" s="57"/>
      <c r="S867" s="57"/>
      <c r="T867" s="92" t="str">
        <f t="shared" si="18"/>
        <v>var EurAnglaisL0100025Y=L.marker([48.2735204,4.0751837],{icon:icon_lycee,bounceOnAdd: true, bounceOnAddOptions: {duration: 500, height: 100},bounceOnAddCallback: function() {console.log('done')}}).bindPopup('&lt;p align=center&gt; &lt;font size=2&gt; &lt;b&gt;Section européenne ANGLAIS&lt;/font&gt;  &lt;br&gt;&lt;br&gt;LPO LES LOMBARDS (public)&lt;/b&gt; &lt;br&gt;&lt;i&gt;TROYES&lt;/i&gt; &lt;br&gt; &lt;table border align = center bgcolor = #D8D9CA width=100&gt; &lt;tr align=center &gt; &lt;th&gt; 2nde GT &lt;th&gt;32&lt;tr align=center &gt; &lt;th&gt; 1ere GT &lt;th&gt;24&lt;tr align=center &gt; &lt;th&gt; Term GT &lt;th&gt;17&lt;tr align=center &gt; &lt;th&gt; 2nde PRO &lt;th&gt;&lt;tr align=center &gt; &lt;th&gt; 1ere PRO &lt;th&gt;&lt;tr align=center &gt; &lt;th&gt; Term PRO &lt;th&gt;');EurAnglaisL0100025Y.addTo (EurAnglaisL);</v>
      </c>
    </row>
    <row r="868" spans="1:20" x14ac:dyDescent="0.2">
      <c r="A868" s="7" t="s">
        <v>356</v>
      </c>
      <c r="B868" s="10" t="s">
        <v>592</v>
      </c>
      <c r="C868" s="7" t="s">
        <v>673</v>
      </c>
      <c r="D868" s="7" t="s">
        <v>366</v>
      </c>
      <c r="E868" s="7" t="s">
        <v>284</v>
      </c>
      <c r="F868" s="7" t="s">
        <v>367</v>
      </c>
      <c r="G868" s="7" t="s">
        <v>880</v>
      </c>
      <c r="H868" s="7" t="s">
        <v>1301</v>
      </c>
      <c r="I868" s="7" t="s">
        <v>1302</v>
      </c>
      <c r="J868" s="7" t="s">
        <v>1377</v>
      </c>
      <c r="K868" s="7" t="s">
        <v>1372</v>
      </c>
      <c r="L868" s="7" t="s">
        <v>365</v>
      </c>
      <c r="M868" s="57"/>
      <c r="N868" s="57">
        <v>20</v>
      </c>
      <c r="O868" s="57">
        <v>9</v>
      </c>
      <c r="P868" s="57">
        <v>11</v>
      </c>
      <c r="Q868" s="57"/>
      <c r="R868" s="57"/>
      <c r="S868" s="57"/>
      <c r="T868" s="92" t="str">
        <f t="shared" si="18"/>
        <v>var EurAnglaisL0510007F=L.marker([48.9763787,4.3612957],{icon:icon_lycee,bounceOnAdd: true, bounceOnAddOptions: {duration: 500, height: 100},bounceOnAddCallback: function() {console.log('done')}}).bindPopup('&lt;p align=center&gt; &lt;font size=2&gt; &lt;b&gt;Section européenne ANGLAIS&lt;/font&gt;  &lt;br&gt;&lt;br&gt;LPO ETIENNE OEHMICHEN (public)&lt;/b&gt; &lt;br&gt;&lt;i&gt;CHALONS-EN-CHAMPAGNE&lt;/i&gt; &lt;br&gt; &lt;table border align = center bgcolor = #D8D9CA width=100&gt; &lt;tr align=center &gt; &lt;th&gt; 2nde GT &lt;th&gt;20&lt;tr align=center &gt; &lt;th&gt; 1ere GT &lt;th&gt;9&lt;tr align=center &gt; &lt;th&gt; Term GT &lt;th&gt;11&lt;tr align=center &gt; &lt;th&gt; 2nde PRO &lt;th&gt;&lt;tr align=center &gt; &lt;th&gt; 1ere PRO &lt;th&gt;&lt;tr align=center &gt; &lt;th&gt; Term PRO &lt;th&gt;');EurAnglaisL0510007F.addTo (EurAnglaisL);</v>
      </c>
    </row>
    <row r="869" spans="1:20" x14ac:dyDescent="0.2">
      <c r="A869" s="7" t="s">
        <v>356</v>
      </c>
      <c r="B869" s="10" t="s">
        <v>592</v>
      </c>
      <c r="C869" s="7" t="s">
        <v>673</v>
      </c>
      <c r="D869" s="7" t="s">
        <v>430</v>
      </c>
      <c r="E869" s="7" t="s">
        <v>284</v>
      </c>
      <c r="F869" s="7" t="s">
        <v>431</v>
      </c>
      <c r="G869" s="7" t="s">
        <v>882</v>
      </c>
      <c r="H869" s="7" t="s">
        <v>1305</v>
      </c>
      <c r="I869" s="7" t="s">
        <v>1306</v>
      </c>
      <c r="J869" s="7" t="s">
        <v>1377</v>
      </c>
      <c r="K869" s="7" t="s">
        <v>1372</v>
      </c>
      <c r="L869" s="7" t="s">
        <v>432</v>
      </c>
      <c r="M869" s="57"/>
      <c r="N869" s="57">
        <v>31</v>
      </c>
      <c r="O869" s="57">
        <v>22</v>
      </c>
      <c r="P869" s="57">
        <v>22</v>
      </c>
      <c r="Q869" s="57"/>
      <c r="R869" s="57"/>
      <c r="S869" s="57"/>
      <c r="T869" s="92" t="str">
        <f t="shared" si="18"/>
        <v>var EurAnglaisL0510062R=L.marker([48.7279739,4.5965566],{icon:icon_lycee,bounceOnAdd: true, bounceOnAddOptions: {duration: 500, height: 100},bounceOnAddCallback: function() {console.log('done')}}).bindPopup('&lt;p align=center&gt; &lt;font size=2&gt; &lt;b&gt;Section européenne ANGLAIS&lt;/font&gt;  &lt;br&gt;&lt;br&gt;LPO FRANCOIS 1ER (public)&lt;/b&gt; &lt;br&gt;&lt;i&gt;VITRY-LE-FRANCOIS&lt;/i&gt; &lt;br&gt; &lt;table border align = center bgcolor = #D8D9CA width=100&gt; &lt;tr align=center &gt; &lt;th&gt; 2nde GT &lt;th&gt;31&lt;tr align=center &gt; &lt;th&gt; 1ere GT &lt;th&gt;22&lt;tr align=center &gt; &lt;th&gt; Term GT &lt;th&gt;22&lt;tr align=center &gt; &lt;th&gt; 2nde PRO &lt;th&gt;&lt;tr align=center &gt; &lt;th&gt; 1ere PRO &lt;th&gt;&lt;tr align=center &gt; &lt;th&gt; Term PRO &lt;th&gt;');EurAnglaisL0510062R.addTo (EurAnglaisL);</v>
      </c>
    </row>
    <row r="870" spans="1:20" x14ac:dyDescent="0.2">
      <c r="A870" s="7" t="s">
        <v>609</v>
      </c>
      <c r="B870" s="10" t="s">
        <v>578</v>
      </c>
      <c r="C870" s="7" t="s">
        <v>673</v>
      </c>
      <c r="D870" s="7" t="s">
        <v>287</v>
      </c>
      <c r="E870" s="7" t="s">
        <v>284</v>
      </c>
      <c r="F870" s="7" t="s">
        <v>288</v>
      </c>
      <c r="G870" s="7" t="s">
        <v>883</v>
      </c>
      <c r="H870" s="7" t="s">
        <v>1307</v>
      </c>
      <c r="I870" s="7" t="s">
        <v>1308</v>
      </c>
      <c r="J870" s="7" t="s">
        <v>1377</v>
      </c>
      <c r="K870" s="7" t="s">
        <v>1372</v>
      </c>
      <c r="L870" s="7" t="s">
        <v>289</v>
      </c>
      <c r="M870" s="57"/>
      <c r="N870" s="57">
        <v>69</v>
      </c>
      <c r="O870" s="57">
        <v>51</v>
      </c>
      <c r="P870" s="57">
        <v>54</v>
      </c>
      <c r="Q870" s="57">
        <v>8</v>
      </c>
      <c r="R870" s="57">
        <v>10</v>
      </c>
      <c r="S870" s="57">
        <v>12</v>
      </c>
      <c r="T870" s="92" t="str">
        <f t="shared" si="18"/>
        <v>var EurAnglaisL0520021R=L.marker([47.8490356,5.3263826],{icon:icon_lycee,bounceOnAdd: true, bounceOnAddOptions: {duration: 500, height: 100},bounceOnAddCallback: function() {console.log('done')}}).bindPopup('&lt;p align=center&gt; &lt;font size=2&gt; &lt;b&gt;Section européenne ANGLAIS&lt;/font&gt;  &lt;br&gt;&lt;br&gt;LPO DIDEROT (public)&lt;/b&gt; &lt;br&gt;&lt;i&gt;LANGRES&lt;/i&gt; &lt;br&gt; &lt;table border align = center bgcolor = #D8D9CA width=100&gt; &lt;tr align=center &gt; &lt;th&gt; 2nde GT &lt;th&gt;69&lt;tr align=center &gt; &lt;th&gt; 1ere GT &lt;th&gt;51&lt;tr align=center &gt; &lt;th&gt; Term GT &lt;th&gt;54&lt;tr align=center &gt; &lt;th&gt; 2nde PRO &lt;th&gt;8&lt;tr align=center &gt; &lt;th&gt; 1ere PRO &lt;th&gt;10&lt;tr align=center &gt; &lt;th&gt; Term PRO &lt;th&gt;12');EurAnglaisL0520021R.addTo (EurAnglaisL);</v>
      </c>
    </row>
    <row r="871" spans="1:20" x14ac:dyDescent="0.2">
      <c r="A871" s="7" t="s">
        <v>11</v>
      </c>
      <c r="B871" s="10" t="s">
        <v>576</v>
      </c>
      <c r="C871" s="7" t="s">
        <v>673</v>
      </c>
      <c r="D871" s="7" t="s">
        <v>19</v>
      </c>
      <c r="E871" s="7" t="s">
        <v>284</v>
      </c>
      <c r="F871" s="7" t="s">
        <v>20</v>
      </c>
      <c r="G871" s="7" t="s">
        <v>884</v>
      </c>
      <c r="H871" s="7" t="s">
        <v>1309</v>
      </c>
      <c r="I871" s="7" t="s">
        <v>1310</v>
      </c>
      <c r="J871" s="7" t="s">
        <v>1377</v>
      </c>
      <c r="K871" s="7" t="s">
        <v>1372</v>
      </c>
      <c r="L871" s="7" t="s">
        <v>15</v>
      </c>
      <c r="M871" s="57"/>
      <c r="N871" s="57">
        <v>19</v>
      </c>
      <c r="O871" s="57">
        <v>18</v>
      </c>
      <c r="P871" s="57">
        <v>15</v>
      </c>
      <c r="Q871" s="57"/>
      <c r="R871" s="57"/>
      <c r="S871" s="57"/>
      <c r="T871" s="92" t="str">
        <f t="shared" si="18"/>
        <v>var EurAnglaisL0080008R=L.marker([49.7721921,4.7076717],{icon:icon_lycee,bounceOnAdd: true, bounceOnAddOptions: {duration: 500, height: 100},bounceOnAddCallback: function() {console.log('done')}}).bindPopup('&lt;p align=center&gt; &lt;font size=2&gt; &lt;b&gt;Section européenne ANGLAIS&lt;/font&gt;  &lt;br&gt;&lt;br&gt;LPO FRANCOIS BAZIN (public)&lt;/b&gt; &lt;br&gt;&lt;i&gt;CHARLEVILLE-MEZIERES&lt;/i&gt; &lt;br&gt; &lt;table border align = center bgcolor = #D8D9CA width=100&gt; &lt;tr align=center &gt; &lt;th&gt; 2nde GT &lt;th&gt;19&lt;tr align=center &gt; &lt;th&gt; 1ere GT &lt;th&gt;18&lt;tr align=center &gt; &lt;th&gt; Term GT &lt;th&gt;15&lt;tr align=center &gt; &lt;th&gt; 2nde PRO &lt;th&gt;&lt;tr align=center &gt; &lt;th&gt; 1ere PRO &lt;th&gt;&lt;tr align=center &gt; &lt;th&gt; Term PRO &lt;th&gt;');EurAnglaisL0080008R.addTo (EurAnglaisL);</v>
      </c>
    </row>
    <row r="872" spans="1:20" x14ac:dyDescent="0.2">
      <c r="A872" s="7" t="s">
        <v>11</v>
      </c>
      <c r="B872" s="10" t="s">
        <v>576</v>
      </c>
      <c r="C872" s="7" t="s">
        <v>673</v>
      </c>
      <c r="D872" s="7" t="s">
        <v>128</v>
      </c>
      <c r="E872" s="7" t="s">
        <v>284</v>
      </c>
      <c r="F872" s="7" t="s">
        <v>129</v>
      </c>
      <c r="G872" s="7" t="s">
        <v>885</v>
      </c>
      <c r="H872" s="7" t="s">
        <v>1311</v>
      </c>
      <c r="I872" s="7" t="s">
        <v>1312</v>
      </c>
      <c r="J872" s="7" t="s">
        <v>1377</v>
      </c>
      <c r="K872" s="7" t="s">
        <v>1372</v>
      </c>
      <c r="L872" s="7" t="s">
        <v>129</v>
      </c>
      <c r="M872" s="57"/>
      <c r="N872" s="57">
        <v>6</v>
      </c>
      <c r="O872" s="57">
        <v>9</v>
      </c>
      <c r="P872" s="57">
        <v>11</v>
      </c>
      <c r="Q872" s="57">
        <v>24</v>
      </c>
      <c r="R872" s="57"/>
      <c r="S872" s="57"/>
      <c r="T872" s="92" t="str">
        <f t="shared" si="18"/>
        <v>var EurAnglaisL0081047V=L.marker([49.6794841,4.9822122],{icon:icon_lycee,bounceOnAdd: true, bounceOnAddOptions: {duration: 500, height: 100},bounceOnAddCallback: function() {console.log('done')}}).bindPopup('&lt;p align=center&gt; &lt;font size=2&gt; &lt;b&gt;Section européenne ANGLAIS&lt;/font&gt;  &lt;br&gt;&lt;br&gt;LPO BAZEILLES (public)&lt;/b&gt; &lt;br&gt;&lt;i&gt;BAZEILLES&lt;/i&gt; &lt;br&gt; &lt;table border align = center bgcolor = #D8D9CA width=100&gt; &lt;tr align=center &gt; &lt;th&gt; 2nde GT &lt;th&gt;6&lt;tr align=center &gt; &lt;th&gt; 1ere GT &lt;th&gt;9&lt;tr align=center &gt; &lt;th&gt; Term GT &lt;th&gt;11&lt;tr align=center &gt; &lt;th&gt; 2nde PRO &lt;th&gt;24&lt;tr align=center &gt; &lt;th&gt; 1ere PRO &lt;th&gt;&lt;tr align=center &gt; &lt;th&gt; Term PRO &lt;th&gt;');EurAnglaisL0081047V.addTo (EurAnglaisL);</v>
      </c>
    </row>
    <row r="873" spans="1:20" x14ac:dyDescent="0.2">
      <c r="A873" s="7" t="s">
        <v>356</v>
      </c>
      <c r="B873" s="10" t="s">
        <v>372</v>
      </c>
      <c r="C873" s="7" t="s">
        <v>673</v>
      </c>
      <c r="D873" s="7" t="s">
        <v>433</v>
      </c>
      <c r="E873" s="7" t="s">
        <v>284</v>
      </c>
      <c r="F873" s="7" t="s">
        <v>580</v>
      </c>
      <c r="G873" s="7" t="s">
        <v>886</v>
      </c>
      <c r="H873" s="7" t="s">
        <v>1313</v>
      </c>
      <c r="I873" s="7" t="s">
        <v>1314</v>
      </c>
      <c r="J873" s="7" t="s">
        <v>1377</v>
      </c>
      <c r="K873" s="7" t="s">
        <v>1372</v>
      </c>
      <c r="L873" s="7" t="s">
        <v>372</v>
      </c>
      <c r="M873" s="57"/>
      <c r="N873" s="57">
        <v>52</v>
      </c>
      <c r="O873" s="57">
        <v>43</v>
      </c>
      <c r="P873" s="57">
        <v>48</v>
      </c>
      <c r="Q873" s="57"/>
      <c r="R873" s="57"/>
      <c r="S873" s="57"/>
      <c r="T873" s="92" t="str">
        <f t="shared" si="18"/>
        <v>var EurAnglaisL0510068X=L.marker([49.0394291,3.9651992],{icon:icon_lycee,bounceOnAdd: true, bounceOnAddOptions: {duration: 500, height: 100},bounceOnAddCallback: function() {console.log('done')}}).bindPopup('&lt;p align=center&gt; &lt;font size=2&gt; &lt;b&gt;Section européenne ANGLAIS&lt;/font&gt;  &lt;br&gt;&lt;br&gt;LPO EUROPEEN STEPHANE HESSEL (public)&lt;/b&gt; &lt;br&gt;&lt;i&gt;EPERNAY&lt;/i&gt; &lt;br&gt; &lt;table border align = center bgcolor = #D8D9CA width=100&gt; &lt;tr align=center &gt; &lt;th&gt; 2nde GT &lt;th&gt;52&lt;tr align=center &gt; &lt;th&gt; 1ere GT &lt;th&gt;43&lt;tr align=center &gt; &lt;th&gt; Term GT &lt;th&gt;48&lt;tr align=center &gt; &lt;th&gt; 2nde PRO &lt;th&gt;&lt;tr align=center &gt; &lt;th&gt; 1ere PRO &lt;th&gt;&lt;tr align=center &gt; &lt;th&gt; Term PRO &lt;th&gt;');EurAnglaisL0510068X.addTo (EurAnglaisL);</v>
      </c>
    </row>
    <row r="874" spans="1:20" x14ac:dyDescent="0.2">
      <c r="A874" s="7" t="s">
        <v>356</v>
      </c>
      <c r="B874" s="10" t="s">
        <v>592</v>
      </c>
      <c r="C874" s="7" t="s">
        <v>673</v>
      </c>
      <c r="D874" s="7" t="s">
        <v>540</v>
      </c>
      <c r="E874" s="7" t="s">
        <v>284</v>
      </c>
      <c r="F874" s="7" t="s">
        <v>541</v>
      </c>
      <c r="G874" s="7" t="s">
        <v>889</v>
      </c>
      <c r="H874" s="7" t="s">
        <v>1319</v>
      </c>
      <c r="I874" s="7" t="s">
        <v>1320</v>
      </c>
      <c r="J874" s="7" t="s">
        <v>1377</v>
      </c>
      <c r="K874" s="7" t="s">
        <v>1372</v>
      </c>
      <c r="L874" s="7" t="s">
        <v>365</v>
      </c>
      <c r="M874" s="57"/>
      <c r="N874" s="57">
        <v>18</v>
      </c>
      <c r="O874" s="57">
        <v>13</v>
      </c>
      <c r="P874" s="57">
        <v>15</v>
      </c>
      <c r="Q874" s="57"/>
      <c r="R874" s="57"/>
      <c r="S874" s="57"/>
      <c r="T874" s="92" t="str">
        <f t="shared" si="18"/>
        <v>var EurAnglaisL0511951U=L.marker([48.9549912,4.3414881],{icon:icon_lycee,bounceOnAdd: true, bounceOnAddOptions: {duration: 500, height: 100},bounceOnAddCallback: function() {console.log('done')}}).bindPopup('&lt;p align=center&gt; &lt;font size=2&gt; &lt;b&gt;Section européenne ANGLAIS&lt;/font&gt;  &lt;br&gt;&lt;br&gt;LPO JEAN TALON (public)&lt;/b&gt; &lt;br&gt;&lt;i&gt;CHALONS-EN-CHAMPAGNE&lt;/i&gt; &lt;br&gt; &lt;table border align = center bgcolor = #D8D9CA width=100&gt; &lt;tr align=center &gt; &lt;th&gt; 2nde GT &lt;th&gt;18&lt;tr align=center &gt; &lt;th&gt; 1ere GT &lt;th&gt;13&lt;tr align=center &gt; &lt;th&gt; Term GT &lt;th&gt;15&lt;tr align=center &gt; &lt;th&gt; 2nde PRO &lt;th&gt;&lt;tr align=center &gt; &lt;th&gt; 1ere PRO &lt;th&gt;&lt;tr align=center &gt; &lt;th&gt; Term PRO &lt;th&gt;');EurAnglaisL0511951U.addTo (EurAnglaisL);</v>
      </c>
    </row>
    <row r="875" spans="1:20" x14ac:dyDescent="0.2">
      <c r="A875" s="7" t="s">
        <v>609</v>
      </c>
      <c r="B875" s="10" t="s">
        <v>578</v>
      </c>
      <c r="C875" s="7" t="s">
        <v>673</v>
      </c>
      <c r="D875" s="7" t="s">
        <v>354</v>
      </c>
      <c r="E875" s="7" t="s">
        <v>284</v>
      </c>
      <c r="F875" s="7" t="s">
        <v>355</v>
      </c>
      <c r="G875" s="7" t="s">
        <v>890</v>
      </c>
      <c r="H875" s="7" t="s">
        <v>1321</v>
      </c>
      <c r="I875" s="7" t="s">
        <v>1322</v>
      </c>
      <c r="J875" s="7" t="s">
        <v>1377</v>
      </c>
      <c r="K875" s="7" t="s">
        <v>1372</v>
      </c>
      <c r="L875" s="7" t="s">
        <v>273</v>
      </c>
      <c r="M875" s="57"/>
      <c r="N875" s="57">
        <v>60</v>
      </c>
      <c r="O875" s="57">
        <v>48</v>
      </c>
      <c r="P875" s="57">
        <v>50</v>
      </c>
      <c r="Q875" s="57"/>
      <c r="R875" s="57"/>
      <c r="S875" s="57"/>
      <c r="T875" s="92" t="str">
        <f t="shared" si="18"/>
        <v>var EurAnglaisL0521032P=L.marker([48.073046,5.1469776],{icon:icon_lycee,bounceOnAdd: true, bounceOnAddOptions: {duration: 500, height: 100},bounceOnAddCallback: function() {console.log('done')}}).bindPopup('&lt;p align=center&gt; &lt;font size=2&gt; &lt;b&gt;Section européenne ANGLAIS&lt;/font&gt;  &lt;br&gt;&lt;br&gt;LPO CHARLES DE GAULLE (public)&lt;/b&gt; &lt;br&gt;&lt;i&gt;CHAUMONT&lt;/i&gt; &lt;br&gt; &lt;table border align = center bgcolor = #D8D9CA width=100&gt; &lt;tr align=center &gt; &lt;th&gt; 2nde GT &lt;th&gt;60&lt;tr align=center &gt; &lt;th&gt; 1ere GT &lt;th&gt;48&lt;tr align=center &gt; &lt;th&gt; Term GT &lt;th&gt;50&lt;tr align=center &gt; &lt;th&gt; 2nde PRO &lt;th&gt;&lt;tr align=center &gt; &lt;th&gt; 1ere PRO &lt;th&gt;&lt;tr align=center &gt; &lt;th&gt; Term PRO &lt;th&gt;');EurAnglaisL0521032P.addTo (EurAnglaisL);</v>
      </c>
    </row>
    <row r="876" spans="1:20" x14ac:dyDescent="0.2">
      <c r="A876" s="7" t="s">
        <v>356</v>
      </c>
      <c r="B876" s="10" t="s">
        <v>592</v>
      </c>
      <c r="C876" s="7" t="s">
        <v>674</v>
      </c>
      <c r="D876" s="7" t="s">
        <v>464</v>
      </c>
      <c r="E876" s="7" t="s">
        <v>284</v>
      </c>
      <c r="F876" s="7" t="s">
        <v>465</v>
      </c>
      <c r="G876" s="7" t="s">
        <v>894</v>
      </c>
      <c r="H876" s="7" t="s">
        <v>1329</v>
      </c>
      <c r="I876" s="7" t="s">
        <v>1330</v>
      </c>
      <c r="J876" s="7" t="s">
        <v>1377</v>
      </c>
      <c r="K876" s="7" t="s">
        <v>1372</v>
      </c>
      <c r="L876" s="7" t="s">
        <v>365</v>
      </c>
      <c r="M876" s="57"/>
      <c r="N876" s="57">
        <v>60</v>
      </c>
      <c r="O876" s="57">
        <v>57</v>
      </c>
      <c r="P876" s="57">
        <v>61</v>
      </c>
      <c r="Q876" s="57"/>
      <c r="R876" s="57"/>
      <c r="S876" s="57"/>
      <c r="T876" s="92" t="str">
        <f t="shared" si="18"/>
        <v>var EurAnglaisL0511147V=L.marker([48.9785277,4.3607891],{icon:icon_lycee,bounceOnAdd: true, bounceOnAddOptions: {duration: 500, height: 100},bounceOnAddCallback: function() {console.log('done')}}).bindPopup('&lt;p align=center&gt; &lt;font size=2&gt; &lt;b&gt;Section européenne ANGLAIS&lt;/font&gt;  &lt;br&gt;&lt;br&gt;LPO FREDERIC OZANAM (privé)&lt;/b&gt; &lt;br&gt;&lt;i&gt;CHALONS-EN-CHAMPAGNE&lt;/i&gt; &lt;br&gt; &lt;table border align = center bgcolor = #D8D9CA width=100&gt; &lt;tr align=center &gt; &lt;th&gt; 2nde GT &lt;th&gt;60&lt;tr align=center &gt; &lt;th&gt; 1ere GT &lt;th&gt;57&lt;tr align=center &gt; &lt;th&gt; Term GT &lt;th&gt;61&lt;tr align=center &gt; &lt;th&gt; 2nde PRO &lt;th&gt;&lt;tr align=center &gt; &lt;th&gt; 1ere PRO &lt;th&gt;&lt;tr align=center &gt; &lt;th&gt; Term PRO &lt;th&gt;');EurAnglaisL0511147V.addTo (EurAnglaisL);</v>
      </c>
    </row>
    <row r="877" spans="1:20" x14ac:dyDescent="0.2">
      <c r="A877" s="88" t="s">
        <v>1404</v>
      </c>
      <c r="M877" s="90" t="s">
        <v>1396</v>
      </c>
      <c r="N877" s="90" t="s">
        <v>1397</v>
      </c>
      <c r="O877" s="90" t="s">
        <v>1398</v>
      </c>
      <c r="P877" s="90" t="s">
        <v>1401</v>
      </c>
    </row>
    <row r="878" spans="1:20" x14ac:dyDescent="0.2">
      <c r="A878" s="7" t="s">
        <v>149</v>
      </c>
      <c r="B878" s="10" t="s">
        <v>590</v>
      </c>
      <c r="C878" s="7" t="s">
        <v>673</v>
      </c>
      <c r="D878" s="7" t="s">
        <v>261</v>
      </c>
      <c r="E878" s="7" t="s">
        <v>13</v>
      </c>
      <c r="F878" s="7" t="s">
        <v>262</v>
      </c>
      <c r="G878" s="7" t="s">
        <v>826</v>
      </c>
      <c r="H878" s="7" t="s">
        <v>1223</v>
      </c>
      <c r="I878" s="7" t="s">
        <v>1224</v>
      </c>
      <c r="J878" s="7" t="s">
        <v>1377</v>
      </c>
      <c r="K878" s="7" t="s">
        <v>1372</v>
      </c>
      <c r="L878" s="7" t="s">
        <v>185</v>
      </c>
      <c r="M878" s="75">
        <v>20</v>
      </c>
      <c r="N878" s="75">
        <v>24</v>
      </c>
      <c r="O878" s="75">
        <v>21</v>
      </c>
      <c r="P878" s="75"/>
      <c r="Q878" s="92" t="str">
        <f t="shared" ref="Q878:Q885" si="19">"var EurEspagnol"&amp;$J878&amp;$D878&amp;"=L.marker(["&amp;$H878&amp;","&amp;$I878&amp;"],{icon:"&amp;$K878&amp;",bounceOnAdd: true, bounceOnAddOptions: {duration: 500, height: 100},bounceOnAddCallback: function() {console.log('done')}}).bindPopup('&lt;p align=center&gt; &lt;font size=2&gt; &lt;b&gt;Section européenne ESPAGNOL&lt;/font&gt;  &lt;br&gt;&lt;br&gt;"&amp;$G878&amp;" "&amp;$C878&amp;"&lt;/b&gt; &lt;br&gt;&lt;i&gt;"&amp;$L878&amp;"&lt;/i&gt; &lt;br&gt; &lt;table border align = center bgcolor = #D8D9CA width=100&gt; &lt;tr align=center &gt; &lt;th&gt; 2nde GT &lt;th&gt;"&amp;$M878&amp;"&lt;tr align=center &gt; &lt;th&gt; 1ere GT &lt;th&gt;"&amp;N878&amp;"&lt;tr align=center &gt; &lt;th&gt; Term GT &lt;th&gt;"&amp;O878&amp;"&lt;tr align=center &gt; &lt;th&gt; 2nde PRO &lt;th&gt;"&amp;P878&amp;"');EurEspagnol"&amp;$J878&amp;$D878&amp;".addTo (EurEspagnol"&amp;$J878&amp;");"</f>
        <v>var EurEspagnolL0101028N=L.marker([48.2919217,4.0788493],{icon:icon_lycee,bounceOnAdd: true, bounceOnAddOptions: {duration: 500, height: 100},bounceOnAddCallback: function() {console.log('done')}}).bindPopup('&lt;p align=center&gt; &lt;font size=2&gt; &lt;b&gt;Section européenne ESPAGNOL&lt;/font&gt;  &lt;br&gt;&lt;br&gt;LG CAMILLE CLAUDEL (public)&lt;/b&gt; &lt;br&gt;&lt;i&gt;TROYES&lt;/i&gt; &lt;br&gt; &lt;table border align = center bgcolor = #D8D9CA width=100&gt; &lt;tr align=center &gt; &lt;th&gt; 2nde GT &lt;th&gt;20&lt;tr align=center &gt; &lt;th&gt; 1ere GT &lt;th&gt;24&lt;tr align=center &gt; &lt;th&gt; Term GT &lt;th&gt;21&lt;tr align=center &gt; &lt;th&gt; 2nde PRO &lt;th&gt;');EurEspagnolL0101028N.addTo (EurEspagnolL);</v>
      </c>
    </row>
    <row r="879" spans="1:20" x14ac:dyDescent="0.2">
      <c r="A879" s="7" t="s">
        <v>356</v>
      </c>
      <c r="B879" s="10" t="s">
        <v>394</v>
      </c>
      <c r="C879" s="7" t="s">
        <v>674</v>
      </c>
      <c r="D879" s="7" t="s">
        <v>457</v>
      </c>
      <c r="E879" s="7" t="s">
        <v>13</v>
      </c>
      <c r="F879" s="7" t="s">
        <v>352</v>
      </c>
      <c r="G879" s="7" t="s">
        <v>835</v>
      </c>
      <c r="H879" s="7" t="s">
        <v>1235</v>
      </c>
      <c r="I879" s="7" t="s">
        <v>1236</v>
      </c>
      <c r="J879" s="7" t="s">
        <v>1377</v>
      </c>
      <c r="K879" s="7" t="s">
        <v>1372</v>
      </c>
      <c r="L879" s="7" t="s">
        <v>394</v>
      </c>
      <c r="M879" s="75">
        <v>20</v>
      </c>
      <c r="N879" s="75">
        <v>20</v>
      </c>
      <c r="O879" s="75">
        <v>18</v>
      </c>
      <c r="P879" s="75"/>
      <c r="Q879" s="92" t="str">
        <f t="shared" si="19"/>
        <v>var EurEspagnolL0511142P=L.marker([49.2402425,4.0253606],{icon:icon_lycee,bounceOnAdd: true, bounceOnAddOptions: {duration: 500, height: 100},bounceOnAddCallback: function() {console.log('done')}}).bindPopup('&lt;p align=center&gt; &lt;font size=2&gt; &lt;b&gt;Section européenne ESPAGNOL&lt;/font&gt;  &lt;br&gt;&lt;br&gt;LG SACRE-COEUR (privé)&lt;/b&gt; &lt;br&gt;&lt;i&gt;REIMS&lt;/i&gt; &lt;br&gt; &lt;table border align = center bgcolor = #D8D9CA width=100&gt; &lt;tr align=center &gt; &lt;th&gt; 2nde GT &lt;th&gt;20&lt;tr align=center &gt; &lt;th&gt; 1ere GT &lt;th&gt;20&lt;tr align=center &gt; &lt;th&gt; Term GT &lt;th&gt;18&lt;tr align=center &gt; &lt;th&gt; 2nde PRO &lt;th&gt;');EurEspagnolL0511142P.addTo (EurEspagnolL);</v>
      </c>
    </row>
    <row r="880" spans="1:20" x14ac:dyDescent="0.2">
      <c r="A880" s="7" t="s">
        <v>11</v>
      </c>
      <c r="B880" s="10" t="s">
        <v>576</v>
      </c>
      <c r="C880" s="7" t="s">
        <v>673</v>
      </c>
      <c r="D880" s="7" t="s">
        <v>16</v>
      </c>
      <c r="E880" s="7" t="s">
        <v>17</v>
      </c>
      <c r="F880" s="7" t="s">
        <v>18</v>
      </c>
      <c r="G880" s="7" t="s">
        <v>836</v>
      </c>
      <c r="H880" s="7" t="s">
        <v>1237</v>
      </c>
      <c r="I880" s="7" t="s">
        <v>1238</v>
      </c>
      <c r="J880" s="7" t="s">
        <v>1377</v>
      </c>
      <c r="K880" s="7" t="s">
        <v>1372</v>
      </c>
      <c r="L880" s="7" t="s">
        <v>15</v>
      </c>
      <c r="M880" s="75">
        <v>11</v>
      </c>
      <c r="N880" s="75">
        <v>17</v>
      </c>
      <c r="O880" s="75">
        <v>17</v>
      </c>
      <c r="P880" s="75"/>
      <c r="Q880" s="92" t="str">
        <f t="shared" si="19"/>
        <v>var EurEspagnolL0080007P=L.marker([49.7710212,4.7172013],{icon:icon_lycee,bounceOnAdd: true, bounceOnAddOptions: {duration: 500, height: 100},bounceOnAddCallback: function() {console.log('done')}}).bindPopup('&lt;p align=center&gt; &lt;font size=2&gt; &lt;b&gt;Section européenne ESPAGNOL&lt;/font&gt;  &lt;br&gt;&lt;br&gt;LGT SEVIGNE (public)&lt;/b&gt; &lt;br&gt;&lt;i&gt;CHARLEVILLE-MEZIERES&lt;/i&gt; &lt;br&gt; &lt;table border align = center bgcolor = #D8D9CA width=100&gt; &lt;tr align=center &gt; &lt;th&gt; 2nde GT &lt;th&gt;11&lt;tr align=center &gt; &lt;th&gt; 1ere GT &lt;th&gt;17&lt;tr align=center &gt; &lt;th&gt; Term GT &lt;th&gt;17&lt;tr align=center &gt; &lt;th&gt; 2nde PRO &lt;th&gt;');EurEspagnolL0080007P.addTo (EurEspagnolL);</v>
      </c>
    </row>
    <row r="881" spans="1:20" x14ac:dyDescent="0.2">
      <c r="A881" s="7" t="s">
        <v>149</v>
      </c>
      <c r="B881" s="10" t="s">
        <v>590</v>
      </c>
      <c r="C881" s="7" t="s">
        <v>673</v>
      </c>
      <c r="D881" s="7" t="s">
        <v>183</v>
      </c>
      <c r="E881" s="7" t="s">
        <v>17</v>
      </c>
      <c r="F881" s="7" t="s">
        <v>184</v>
      </c>
      <c r="G881" s="7" t="s">
        <v>840</v>
      </c>
      <c r="H881" s="7" t="s">
        <v>1245</v>
      </c>
      <c r="I881" s="7" t="s">
        <v>1246</v>
      </c>
      <c r="J881" s="7" t="s">
        <v>1377</v>
      </c>
      <c r="K881" s="7" t="s">
        <v>1372</v>
      </c>
      <c r="L881" s="7" t="s">
        <v>185</v>
      </c>
      <c r="M881" s="75">
        <v>25</v>
      </c>
      <c r="N881" s="75">
        <v>23</v>
      </c>
      <c r="O881" s="75">
        <v>19</v>
      </c>
      <c r="P881" s="75"/>
      <c r="Q881" s="92" t="str">
        <f t="shared" si="19"/>
        <v>var EurEspagnolL0100022V=L.marker([48.2700513,4.0802402],{icon:icon_lycee,bounceOnAdd: true, bounceOnAddOptions: {duration: 500, height: 100},bounceOnAddCallback: function() {console.log('done')}}).bindPopup('&lt;p align=center&gt; &lt;font size=2&gt; &lt;b&gt;Section européenne ESPAGNOL&lt;/font&gt;  &lt;br&gt;&lt;br&gt;LGT CHRESTIEN DE TROYES (public)&lt;/b&gt; &lt;br&gt;&lt;i&gt;TROYES&lt;/i&gt; &lt;br&gt; &lt;table border align = center bgcolor = #D8D9CA width=100&gt; &lt;tr align=center &gt; &lt;th&gt; 2nde GT &lt;th&gt;25&lt;tr align=center &gt; &lt;th&gt; 1ere GT &lt;th&gt;23&lt;tr align=center &gt; &lt;th&gt; Term GT &lt;th&gt;19&lt;tr align=center &gt; &lt;th&gt; 2nde PRO &lt;th&gt;');EurEspagnolL0100022V.addTo (EurEspagnolL);</v>
      </c>
    </row>
    <row r="882" spans="1:20" x14ac:dyDescent="0.2">
      <c r="A882" s="7" t="s">
        <v>356</v>
      </c>
      <c r="B882" s="10" t="s">
        <v>394</v>
      </c>
      <c r="C882" s="7" t="s">
        <v>673</v>
      </c>
      <c r="D882" s="7" t="s">
        <v>395</v>
      </c>
      <c r="E882" s="7" t="s">
        <v>17</v>
      </c>
      <c r="F882" s="7" t="s">
        <v>241</v>
      </c>
      <c r="G882" s="7" t="s">
        <v>842</v>
      </c>
      <c r="H882" s="7" t="s">
        <v>1249</v>
      </c>
      <c r="I882" s="7" t="s">
        <v>1250</v>
      </c>
      <c r="J882" s="7" t="s">
        <v>1377</v>
      </c>
      <c r="K882" s="7" t="s">
        <v>1372</v>
      </c>
      <c r="L882" s="7" t="s">
        <v>394</v>
      </c>
      <c r="M882" s="75">
        <v>26</v>
      </c>
      <c r="N882" s="75">
        <v>34</v>
      </c>
      <c r="O882" s="75">
        <v>29</v>
      </c>
      <c r="P882" s="75"/>
      <c r="Q882" s="92" t="str">
        <f t="shared" si="19"/>
        <v>var EurEspagnolL0510032H=L.marker([49.2583268,4.0455019],{icon:icon_lycee,bounceOnAdd: true, bounceOnAddOptions: {duration: 500, height: 100},bounceOnAddCallback: function() {console.log('done')}}).bindPopup('&lt;p align=center&gt; &lt;font size=2&gt; &lt;b&gt;Section européenne ESPAGNOL&lt;/font&gt;  &lt;br&gt;&lt;br&gt;LGT JEAN JAURES (public)&lt;/b&gt; &lt;br&gt;&lt;i&gt;REIMS&lt;/i&gt; &lt;br&gt; &lt;table border align = center bgcolor = #D8D9CA width=100&gt; &lt;tr align=center &gt; &lt;th&gt; 2nde GT &lt;th&gt;26&lt;tr align=center &gt; &lt;th&gt; 1ere GT &lt;th&gt;34&lt;tr align=center &gt; &lt;th&gt; Term GT &lt;th&gt;29&lt;tr align=center &gt; &lt;th&gt; 2nde PRO &lt;th&gt;');EurEspagnolL0510032H.addTo (EurEspagnolL);</v>
      </c>
    </row>
    <row r="883" spans="1:20" x14ac:dyDescent="0.2">
      <c r="A883" s="7" t="s">
        <v>609</v>
      </c>
      <c r="B883" s="10" t="s">
        <v>302</v>
      </c>
      <c r="C883" s="7" t="s">
        <v>673</v>
      </c>
      <c r="D883" s="7" t="s">
        <v>300</v>
      </c>
      <c r="E883" s="7" t="s">
        <v>17</v>
      </c>
      <c r="F883" s="7" t="s">
        <v>301</v>
      </c>
      <c r="G883" s="7" t="s">
        <v>847</v>
      </c>
      <c r="H883" s="7" t="s">
        <v>1259</v>
      </c>
      <c r="I883" s="7" t="s">
        <v>1260</v>
      </c>
      <c r="J883" s="7" t="s">
        <v>1377</v>
      </c>
      <c r="K883" s="7" t="s">
        <v>1372</v>
      </c>
      <c r="L883" s="7" t="s">
        <v>302</v>
      </c>
      <c r="M883" s="75">
        <v>17</v>
      </c>
      <c r="N883" s="75">
        <v>19</v>
      </c>
      <c r="O883" s="75">
        <v>18</v>
      </c>
      <c r="P883" s="75"/>
      <c r="Q883" s="92" t="str">
        <f t="shared" si="19"/>
        <v>var EurEspagnolL0520027X=L.marker([48.6434668,4.9638164],{icon:icon_lycee,bounceOnAdd: true, bounceOnAddOptions: {duration: 500, height: 100},bounceOnAddCallback: function() {console.log('done')}}).bindPopup('&lt;p align=center&gt; &lt;font size=2&gt; &lt;b&gt;Section européenne ESPAGNOL&lt;/font&gt;  &lt;br&gt;&lt;br&gt;LGT ST EXUPERY (public)&lt;/b&gt; &lt;br&gt;&lt;i&gt;SAINT-DIZIER&lt;/i&gt; &lt;br&gt; &lt;table border align = center bgcolor = #D8D9CA width=100&gt; &lt;tr align=center &gt; &lt;th&gt; 2nde GT &lt;th&gt;17&lt;tr align=center &gt; &lt;th&gt; 1ere GT &lt;th&gt;19&lt;tr align=center &gt; &lt;th&gt; Term GT &lt;th&gt;18&lt;tr align=center &gt; &lt;th&gt; 2nde PRO &lt;th&gt;');EurEspagnolL0520027X.addTo (EurEspagnolL);</v>
      </c>
    </row>
    <row r="884" spans="1:20" x14ac:dyDescent="0.2">
      <c r="A884" s="7" t="s">
        <v>609</v>
      </c>
      <c r="B884" s="10" t="s">
        <v>578</v>
      </c>
      <c r="C884" s="7" t="s">
        <v>673</v>
      </c>
      <c r="D884" s="7" t="s">
        <v>348</v>
      </c>
      <c r="E884" s="7" t="s">
        <v>17</v>
      </c>
      <c r="F884" s="7" t="s">
        <v>341</v>
      </c>
      <c r="G884" s="7" t="s">
        <v>849</v>
      </c>
      <c r="H884" s="7" t="s">
        <v>1263</v>
      </c>
      <c r="I884" s="7" t="s">
        <v>1264</v>
      </c>
      <c r="J884" s="7" t="s">
        <v>1377</v>
      </c>
      <c r="K884" s="7" t="s">
        <v>1372</v>
      </c>
      <c r="L884" s="7" t="s">
        <v>273</v>
      </c>
      <c r="M884" s="75">
        <v>17</v>
      </c>
      <c r="N884" s="75">
        <v>16</v>
      </c>
      <c r="O884" s="75">
        <v>13</v>
      </c>
      <c r="P884" s="75"/>
      <c r="Q884" s="92" t="str">
        <f t="shared" si="19"/>
        <v>var EurEspagnolL0520844K=L.marker([48.1065656,5.1477137],{icon:icon_lycee,bounceOnAdd: true, bounceOnAddOptions: {duration: 500, height: 100},bounceOnAddCallback: function() {console.log('done')}}).bindPopup('&lt;p align=center&gt; &lt;font size=2&gt; &lt;b&gt;Section européenne ESPAGNOL&lt;/font&gt;  &lt;br&gt;&lt;br&gt;LGT EDME BOUCHARDON (public)&lt;/b&gt; &lt;br&gt;&lt;i&gt;CHAUMONT&lt;/i&gt; &lt;br&gt; &lt;table border align = center bgcolor = #D8D9CA width=100&gt; &lt;tr align=center &gt; &lt;th&gt; 2nde GT &lt;th&gt;17&lt;tr align=center &gt; &lt;th&gt; 1ere GT &lt;th&gt;16&lt;tr align=center &gt; &lt;th&gt; Term GT &lt;th&gt;13&lt;tr align=center &gt; &lt;th&gt; 2nde PRO &lt;th&gt;');EurEspagnolL0520844K.addTo (EurEspagnolL);</v>
      </c>
    </row>
    <row r="885" spans="1:20" x14ac:dyDescent="0.2">
      <c r="A885" s="7" t="s">
        <v>356</v>
      </c>
      <c r="B885" s="10" t="s">
        <v>394</v>
      </c>
      <c r="C885" s="7" t="s">
        <v>673</v>
      </c>
      <c r="D885" s="7" t="s">
        <v>398</v>
      </c>
      <c r="E885" s="7" t="s">
        <v>17</v>
      </c>
      <c r="F885" s="7" t="s">
        <v>399</v>
      </c>
      <c r="G885" s="7" t="s">
        <v>850</v>
      </c>
      <c r="H885" s="7" t="s">
        <v>1265</v>
      </c>
      <c r="I885" s="7" t="s">
        <v>1266</v>
      </c>
      <c r="J885" s="7" t="s">
        <v>1377</v>
      </c>
      <c r="K885" s="7" t="s">
        <v>1372</v>
      </c>
      <c r="L885" s="7" t="s">
        <v>394</v>
      </c>
      <c r="M885" s="75">
        <v>22</v>
      </c>
      <c r="N885" s="75">
        <v>14</v>
      </c>
      <c r="O885" s="75">
        <v>22</v>
      </c>
      <c r="P885" s="75"/>
      <c r="Q885" s="92" t="str">
        <f t="shared" si="19"/>
        <v>var EurEspagnolL0510035L=L.marker([49.2511515,4.0277058],{icon:icon_lycee,bounceOnAdd: true, bounceOnAddOptions: {duration: 500, height: 100},bounceOnAddCallback: function() {console.log('done')}}).bindPopup('&lt;p align=center&gt; &lt;font size=2&gt; &lt;b&gt;Section européenne ESPAGNOL&lt;/font&gt;  &lt;br&gt;&lt;br&gt;LGT HUGUES LIBERGIER (public)&lt;/b&gt; &lt;br&gt;&lt;i&gt;REIMS&lt;/i&gt; &lt;br&gt; &lt;table border align = center bgcolor = #D8D9CA width=100&gt; &lt;tr align=center &gt; &lt;th&gt; 2nde GT &lt;th&gt;22&lt;tr align=center &gt; &lt;th&gt; 1ere GT &lt;th&gt;14&lt;tr align=center &gt; &lt;th&gt; Term GT &lt;th&gt;22&lt;tr align=center &gt; &lt;th&gt; 2nde PRO &lt;th&gt;');EurEspagnolL0510035L.addTo (EurEspagnolL);</v>
      </c>
    </row>
    <row r="886" spans="1:20" x14ac:dyDescent="0.2">
      <c r="A886" s="7" t="s">
        <v>149</v>
      </c>
      <c r="B886" s="10" t="s">
        <v>590</v>
      </c>
      <c r="C886" s="7" t="s">
        <v>673</v>
      </c>
      <c r="D886" s="7" t="s">
        <v>186</v>
      </c>
      <c r="E886" s="7" t="s">
        <v>284</v>
      </c>
      <c r="F886" s="7" t="s">
        <v>187</v>
      </c>
      <c r="G886" s="7" t="s">
        <v>878</v>
      </c>
      <c r="H886" s="7" t="s">
        <v>1297</v>
      </c>
      <c r="I886" s="7" t="s">
        <v>1298</v>
      </c>
      <c r="J886" s="7" t="s">
        <v>1377</v>
      </c>
      <c r="K886" s="7" t="s">
        <v>1372</v>
      </c>
      <c r="L886" s="7" t="s">
        <v>185</v>
      </c>
      <c r="M886" s="75"/>
      <c r="N886" s="75">
        <v>18</v>
      </c>
      <c r="O886" s="75">
        <v>11</v>
      </c>
      <c r="P886" s="75"/>
      <c r="Q886" s="92" t="str">
        <f t="shared" ref="Q886:Q888" si="20">"var EurEspagnol"&amp;$J886&amp;$D886&amp;"=L.marker(["&amp;$H886&amp;","&amp;$I886&amp;"],{icon:"&amp;$K886&amp;",bounceOnAdd: true, bounceOnAddOptions: {duration: 500, height: 100},bounceOnAddCallback: function() {console.log('done')}}).bindPopup('&lt;p align=center&gt; &lt;font size=2&gt; &lt;b&gt;Section européenne ESPAGNOL&lt;/font&gt;  &lt;br&gt;&lt;br&gt;"&amp;$G886&amp;" "&amp;$C886&amp;"&lt;/b&gt; &lt;br&gt;&lt;i&gt;"&amp;$L886&amp;"&lt;/i&gt; &lt;br&gt; &lt;table border align = center bgcolor = #D8D9CA width=100&gt; &lt;tr align=center &gt; &lt;th&gt; 2nde GT &lt;th&gt;"&amp;$M886&amp;"&lt;tr align=center &gt; &lt;th&gt; 1ere GT &lt;th&gt;"&amp;N886&amp;"&lt;tr align=center &gt; &lt;th&gt; Term GT &lt;th&gt;"&amp;O886&amp;"&lt;tr align=center &gt; &lt;th&gt; 2nde PRO &lt;th&gt;"&amp;P886&amp;"');EurEspagnol"&amp;$J886&amp;$D886&amp;".addTo (EurEspagnol"&amp;$J886&amp;");"</f>
        <v>var EurEspagnolL0100023W=L.marker([48.3051616,4.0617258],{icon:icon_lycee,bounceOnAdd: true, bounceOnAddOptions: {duration: 500, height: 100},bounceOnAddCallback: function() {console.log('done')}}).bindPopup('&lt;p align=center&gt; &lt;font size=2&gt; &lt;b&gt;Section européenne ESPAGNOL&lt;/font&gt;  &lt;br&gt;&lt;br&gt;LPO MARIE DE CHAMPAGNE (public)&lt;/b&gt; &lt;br&gt;&lt;i&gt;TROYES&lt;/i&gt; &lt;br&gt; &lt;table border align = center bgcolor = #D8D9CA width=100&gt; &lt;tr align=center &gt; &lt;th&gt; 2nde GT &lt;th&gt;&lt;tr align=center &gt; &lt;th&gt; 1ere GT &lt;th&gt;18&lt;tr align=center &gt; &lt;th&gt; Term GT &lt;th&gt;11&lt;tr align=center &gt; &lt;th&gt; 2nde PRO &lt;th&gt;');EurEspagnolL0100023W.addTo (EurEspagnolL);</v>
      </c>
    </row>
    <row r="887" spans="1:20" x14ac:dyDescent="0.2">
      <c r="A887" s="7" t="s">
        <v>609</v>
      </c>
      <c r="B887" s="10" t="s">
        <v>578</v>
      </c>
      <c r="C887" s="7" t="s">
        <v>673</v>
      </c>
      <c r="D887" s="7" t="s">
        <v>287</v>
      </c>
      <c r="E887" s="7" t="s">
        <v>284</v>
      </c>
      <c r="F887" s="7" t="s">
        <v>288</v>
      </c>
      <c r="G887" s="7" t="s">
        <v>883</v>
      </c>
      <c r="H887" s="7" t="s">
        <v>1307</v>
      </c>
      <c r="I887" s="7" t="s">
        <v>1308</v>
      </c>
      <c r="J887" s="7" t="s">
        <v>1377</v>
      </c>
      <c r="K887" s="7" t="s">
        <v>1372</v>
      </c>
      <c r="L887" s="7" t="s">
        <v>289</v>
      </c>
      <c r="M887" s="75"/>
      <c r="N887" s="75">
        <v>11</v>
      </c>
      <c r="O887" s="75">
        <v>6</v>
      </c>
      <c r="P887" s="75">
        <v>15</v>
      </c>
      <c r="Q887" s="92" t="str">
        <f t="shared" si="20"/>
        <v>var EurEspagnolL0520021R=L.marker([47.8490356,5.3263826],{icon:icon_lycee,bounceOnAdd: true, bounceOnAddOptions: {duration: 500, height: 100},bounceOnAddCallback: function() {console.log('done')}}).bindPopup('&lt;p align=center&gt; &lt;font size=2&gt; &lt;b&gt;Section européenne ESPAGNOL&lt;/font&gt;  &lt;br&gt;&lt;br&gt;LPO DIDEROT (public)&lt;/b&gt; &lt;br&gt;&lt;i&gt;LANGRES&lt;/i&gt; &lt;br&gt; &lt;table border align = center bgcolor = #D8D9CA width=100&gt; &lt;tr align=center &gt; &lt;th&gt; 2nde GT &lt;th&gt;&lt;tr align=center &gt; &lt;th&gt; 1ere GT &lt;th&gt;11&lt;tr align=center &gt; &lt;th&gt; Term GT &lt;th&gt;6&lt;tr align=center &gt; &lt;th&gt; 2nde PRO &lt;th&gt;15');EurEspagnolL0520021R.addTo (EurEspagnolL);</v>
      </c>
    </row>
    <row r="888" spans="1:20" x14ac:dyDescent="0.2">
      <c r="A888" s="7" t="s">
        <v>356</v>
      </c>
      <c r="B888" s="10" t="s">
        <v>372</v>
      </c>
      <c r="C888" s="7" t="s">
        <v>673</v>
      </c>
      <c r="D888" s="7" t="s">
        <v>433</v>
      </c>
      <c r="E888" s="7" t="s">
        <v>284</v>
      </c>
      <c r="F888" s="7" t="s">
        <v>580</v>
      </c>
      <c r="G888" s="7" t="s">
        <v>886</v>
      </c>
      <c r="H888" s="7" t="s">
        <v>1313</v>
      </c>
      <c r="I888" s="7" t="s">
        <v>1314</v>
      </c>
      <c r="J888" s="7" t="s">
        <v>1377</v>
      </c>
      <c r="K888" s="7" t="s">
        <v>1372</v>
      </c>
      <c r="L888" s="7" t="s">
        <v>372</v>
      </c>
      <c r="M888" s="75">
        <v>8</v>
      </c>
      <c r="N888" s="75">
        <v>12</v>
      </c>
      <c r="O888" s="75">
        <v>11</v>
      </c>
      <c r="P888" s="75"/>
      <c r="Q888" s="92" t="str">
        <f t="shared" si="20"/>
        <v>var EurEspagnolL0510068X=L.marker([49.0394291,3.9651992],{icon:icon_lycee,bounceOnAdd: true, bounceOnAddOptions: {duration: 500, height: 100},bounceOnAddCallback: function() {console.log('done')}}).bindPopup('&lt;p align=center&gt; &lt;font size=2&gt; &lt;b&gt;Section européenne ESPAGNOL&lt;/font&gt;  &lt;br&gt;&lt;br&gt;LPO EUROPEEN STEPHANE HESSEL (public)&lt;/b&gt; &lt;br&gt;&lt;i&gt;EPERNAY&lt;/i&gt; &lt;br&gt; &lt;table border align = center bgcolor = #D8D9CA width=100&gt; &lt;tr align=center &gt; &lt;th&gt; 2nde GT &lt;th&gt;8&lt;tr align=center &gt; &lt;th&gt; 1ere GT &lt;th&gt;12&lt;tr align=center &gt; &lt;th&gt; Term GT &lt;th&gt;11&lt;tr align=center &gt; &lt;th&gt; 2nde PRO &lt;th&gt;');EurEspagnolL0510068X.addTo (EurEspagnolL);</v>
      </c>
    </row>
    <row r="889" spans="1:20" x14ac:dyDescent="0.2">
      <c r="A889" s="88" t="s">
        <v>1405</v>
      </c>
      <c r="M889" s="90" t="s">
        <v>1396</v>
      </c>
      <c r="N889" s="90" t="s">
        <v>1397</v>
      </c>
      <c r="O889" s="90" t="s">
        <v>1398</v>
      </c>
    </row>
    <row r="890" spans="1:20" x14ac:dyDescent="0.2">
      <c r="A890" s="7" t="s">
        <v>11</v>
      </c>
      <c r="B890" s="10" t="s">
        <v>587</v>
      </c>
      <c r="C890" s="7" t="s">
        <v>673</v>
      </c>
      <c r="D890" s="7" t="s">
        <v>49</v>
      </c>
      <c r="E890" s="7" t="s">
        <v>284</v>
      </c>
      <c r="F890" s="7" t="s">
        <v>50</v>
      </c>
      <c r="G890" s="7" t="s">
        <v>876</v>
      </c>
      <c r="H890" s="7" t="s">
        <v>1295</v>
      </c>
      <c r="I890" s="7" t="s">
        <v>1296</v>
      </c>
      <c r="J890" s="7" t="s">
        <v>1377</v>
      </c>
      <c r="K890" s="7" t="s">
        <v>1372</v>
      </c>
      <c r="L890" s="7" t="s">
        <v>51</v>
      </c>
      <c r="M890" s="78">
        <v>2</v>
      </c>
      <c r="N890" s="78">
        <v>2</v>
      </c>
      <c r="O890" s="78">
        <v>3</v>
      </c>
      <c r="P890" s="92" t="str">
        <f>"var EurItalien"&amp;$J890&amp;$D890&amp;"=L.marker(["&amp;$H890&amp;","&amp;$I890&amp;"],{icon:"&amp;$K890&amp;",bounceOnAdd: true, bounceOnAddOptions: {duration: 500, height: 100},bounceOnAddCallback: function() {console.log('done')}}).bindPopup('&lt;p align=center&gt; &lt;font size=2&gt; &lt;b&gt;Section européenne ITALIEN&lt;/font&gt;  &lt;br&gt;&lt;br&gt;"&amp;$G890&amp;" "&amp;$C890&amp;"&lt;/b&gt; &lt;br&gt;&lt;i&gt;"&amp;$L890&amp;"&lt;/i&gt; &lt;br&gt; &lt;table border align = center bgcolor = #D8D9CA width=100&gt; &lt;tr align=center &gt; &lt;th&gt; 2nde GT &lt;th&gt;"&amp;$M890&amp;"&lt;tr align=center &gt; &lt;th&gt; 1ere GT &lt;th&gt;"&amp;$N890&amp;"&lt;tr align=center &gt; &lt;th&gt; Term GT &lt;th&gt;"&amp;$O890&amp;"');EurItalien"&amp;$J890&amp;$D890&amp;".addTo (EurItalien"&amp;$J890&amp;");"</f>
        <v>var EurItalienL0080040A=L.marker([49.9286852,4.6545239],{icon:icon_lycee,bounceOnAdd: true, bounceOnAddOptions: {duration: 500, height: 100},bounceOnAddCallback: function() {console.log('done')}}).bindPopup('&lt;p align=center&gt; &lt;font size=2&gt; &lt;b&gt;Section européenne ITALIEN&lt;/font&gt;  &lt;br&gt;&lt;br&gt;LPO JEAN MOULIN (public)&lt;/b&gt; &lt;br&gt;&lt;i&gt;REVIN&lt;/i&gt; &lt;br&gt; &lt;table border align = center bgcolor = #D8D9CA width=100&gt; &lt;tr align=center &gt; &lt;th&gt; 2nde GT &lt;th&gt;2&lt;tr align=center &gt; &lt;th&gt; 1ere GT &lt;th&gt;2&lt;tr align=center &gt; &lt;th&gt; Term GT &lt;th&gt;3');EurItalienL0080040A.addTo (EurItalienL);</v>
      </c>
    </row>
    <row r="891" spans="1:20" x14ac:dyDescent="0.2">
      <c r="A891" s="88" t="s">
        <v>1406</v>
      </c>
      <c r="M891" s="91" t="s">
        <v>1407</v>
      </c>
      <c r="N891" s="91" t="s">
        <v>1408</v>
      </c>
      <c r="O891" s="91" t="s">
        <v>1409</v>
      </c>
      <c r="P891" s="91" t="s">
        <v>1410</v>
      </c>
    </row>
    <row r="892" spans="1:20" x14ac:dyDescent="0.2">
      <c r="A892" s="7" t="s">
        <v>356</v>
      </c>
      <c r="B892" s="10" t="s">
        <v>592</v>
      </c>
      <c r="C892" s="7" t="s">
        <v>673</v>
      </c>
      <c r="D892" s="7" t="s">
        <v>370</v>
      </c>
      <c r="E892" s="7" t="s">
        <v>23</v>
      </c>
      <c r="F892" s="7" t="s">
        <v>371</v>
      </c>
      <c r="G892" s="7" t="s">
        <v>735</v>
      </c>
      <c r="H892" s="7" t="s">
        <v>1039</v>
      </c>
      <c r="I892" s="7" t="s">
        <v>1040</v>
      </c>
      <c r="J892" s="7" t="s">
        <v>1375</v>
      </c>
      <c r="K892" s="7" t="s">
        <v>1371</v>
      </c>
      <c r="L892" s="7" t="s">
        <v>365</v>
      </c>
      <c r="M892" s="61">
        <v>24</v>
      </c>
      <c r="N892" s="61">
        <v>16</v>
      </c>
      <c r="O892" s="61">
        <v>16</v>
      </c>
      <c r="P892" s="61">
        <v>16</v>
      </c>
      <c r="Q892" s="92" t="str">
        <f>"var SectInterAllemand"&amp;$J892&amp;$D892&amp;"=L.marker(["&amp;$H892&amp;","&amp;$I892&amp;"],{icon:"&amp;$K892&amp;",bounceOnAdd: true, bounceOnAddOptions: {duration: 500, height: 100},bounceOnAddCallback: function() {console.log('done')}}).bindPopup('&lt;p align=center&gt; &lt;font size=2&gt; &lt;b&gt;Section internationale ALLEMAND&lt;/font&gt;  &lt;br&gt;&lt;br&gt;"&amp;$G892&amp;" "&amp;$C892&amp;"&lt;/b&gt; &lt;br&gt;&lt;i&gt;"&amp;$L892&amp;"&lt;/i&gt; &lt;br&gt; &lt;table border align = center bgcolor = #D8D9CA width=100&gt; &lt;tr align=center &gt; &lt;th&gt; 6ème &lt;th&gt;"&amp;$M892&amp;"&lt;tr align=center &gt; &lt;th&gt; 5ème &lt;th&gt;"&amp;$N892&amp;"&lt;tr align=center &gt; &lt;th&gt; 4ème &lt;th&gt;"&amp;$O892&amp;"&lt;tr align=center &gt; &lt;th&gt; 3ème &lt;th&gt;"&amp;$P892&amp;"');SectInterAllemand"&amp;$J892&amp;$D892&amp;".addTo (SectInterAllemand"&amp;$J892&amp;");"</f>
        <v>var SectInterAllemandC0510011K=L.marker([48.950098,4.3683558],{icon:icon_college,bounceOnAdd: true, bounceOnAddOptions: {duration: 500, height: 100},bounceOnAddCallback: function() {console.log('done')}}).bindPopup('&lt;p align=center&gt; &lt;font size=2&gt; &lt;b&gt;Section internationale ALLEMAND&lt;/font&gt;  &lt;br&gt;&lt;br&gt;CLG PERROT D ABLANCOURT (public)&lt;/b&gt; &lt;br&gt;&lt;i&gt;CHALONS-EN-CHAMPAGNE&lt;/i&gt; &lt;br&gt; &lt;table border align = center bgcolor = #D8D9CA width=100&gt; &lt;tr align=center &gt; &lt;th&gt; 6ème &lt;th&gt;24&lt;tr align=center &gt; &lt;th&gt; 5ème &lt;th&gt;16&lt;tr align=center &gt; &lt;th&gt; 4ème &lt;th&gt;16&lt;tr align=center &gt; &lt;th&gt; 3ème &lt;th&gt;16');SectInterAllemandC0510011K.addTo (SectInterAllemandC);</v>
      </c>
    </row>
    <row r="893" spans="1:20" x14ac:dyDescent="0.2">
      <c r="A893" s="88" t="s">
        <v>1411</v>
      </c>
      <c r="M893" s="91" t="s">
        <v>1407</v>
      </c>
      <c r="N893" s="91" t="s">
        <v>1408</v>
      </c>
      <c r="O893" s="91" t="s">
        <v>1409</v>
      </c>
      <c r="P893" s="91" t="s">
        <v>1410</v>
      </c>
      <c r="Q893" s="91" t="s">
        <v>1396</v>
      </c>
      <c r="R893" s="91" t="s">
        <v>1397</v>
      </c>
      <c r="S893" s="91" t="s">
        <v>1412</v>
      </c>
    </row>
    <row r="894" spans="1:20" x14ac:dyDescent="0.2">
      <c r="A894" s="7" t="s">
        <v>356</v>
      </c>
      <c r="B894" s="10" t="s">
        <v>394</v>
      </c>
      <c r="C894" s="7" t="s">
        <v>673</v>
      </c>
      <c r="D894" s="7" t="s">
        <v>438</v>
      </c>
      <c r="E894" s="7" t="s">
        <v>23</v>
      </c>
      <c r="F894" s="7" t="s">
        <v>439</v>
      </c>
      <c r="G894" s="7" t="s">
        <v>750</v>
      </c>
      <c r="H894" s="7" t="s">
        <v>1073</v>
      </c>
      <c r="I894" s="7" t="s">
        <v>1074</v>
      </c>
      <c r="J894" s="7" t="s">
        <v>1375</v>
      </c>
      <c r="K894" s="7" t="s">
        <v>1371</v>
      </c>
      <c r="L894" s="7" t="s">
        <v>394</v>
      </c>
      <c r="M894" s="71">
        <v>19</v>
      </c>
      <c r="N894" s="71">
        <v>27</v>
      </c>
      <c r="O894" s="71">
        <v>29</v>
      </c>
      <c r="P894" s="71">
        <v>24</v>
      </c>
      <c r="Q894" s="71"/>
      <c r="R894" s="71"/>
      <c r="S894" s="71"/>
      <c r="T894" s="92" t="str">
        <f>"var SectInterAnglais"&amp;$J894&amp;$D894&amp;"=L.marker(["&amp;$H894&amp;","&amp;$I894&amp;"],{icon:"&amp;$K894&amp;",bounceOnAdd: true, bounceOnAddOptions: {duration: 500, height: 100},bounceOnAddCallback: function() {console.log('done')}}).bindPopup('&lt;p align=center&gt; &lt;font size=2&gt; &lt;b&gt;Section internationale ANGLAIS&lt;/font&gt;  &lt;br&gt;&lt;br&gt;"&amp;$G894&amp;" "&amp;$C894&amp;"&lt;/b&gt; &lt;br&gt;&lt;i&gt;"&amp;$L894&amp;"&lt;/i&gt; &lt;br&gt; &lt;table border align = center bgcolor = #D8D9CA width=100&gt; &lt;tr align=center &gt; &lt;th&gt; 6ème &lt;th&gt;"&amp;$M894&amp;"&lt;tr align=center &gt; &lt;th&gt; 5ème &lt;th&gt;"&amp;$N894&amp;"&lt;tr align=center &gt; &lt;th&gt; 4ème &lt;th&gt;"&amp;$O894&amp;"&lt;tr align=center &gt; &lt;th&gt; 3ème &lt;th&gt;"&amp;$P894&amp;"');SectInterAnglais"&amp;$J894&amp;$D894&amp;".addTo (SectInterAnglais"&amp;$J894&amp;");"</f>
        <v>var SectInterAnglaisC0511085C=L.marker([49.2530345,4.0588493],{icon:icon_college,bounceOnAdd: true, bounceOnAddOptions: {duration: 500, height: 100},bounceOnAddCallback: function() {console.log('done')}}).bindPopup('&lt;p align=center&gt; &lt;font size=2&gt; &lt;b&gt;Section internationale ANGLAIS&lt;/font&gt;  &lt;br&gt;&lt;br&gt;CLG ROBERT SCHUMAN (public)&lt;/b&gt; &lt;br&gt;&lt;i&gt;REIMS&lt;/i&gt; &lt;br&gt; &lt;table border align = center bgcolor = #D8D9CA width=100&gt; &lt;tr align=center &gt; &lt;th&gt; 6ème &lt;th&gt;19&lt;tr align=center &gt; &lt;th&gt; 5ème &lt;th&gt;27&lt;tr align=center &gt; &lt;th&gt; 4ème &lt;th&gt;29&lt;tr align=center &gt; &lt;th&gt; 3ème &lt;th&gt;24');SectInterAnglaisC0511085C.addTo (SectInterAnglaisC);</v>
      </c>
    </row>
    <row r="895" spans="1:20" x14ac:dyDescent="0.2">
      <c r="A895" s="7" t="s">
        <v>356</v>
      </c>
      <c r="B895" s="10" t="s">
        <v>394</v>
      </c>
      <c r="C895" s="7" t="s">
        <v>673</v>
      </c>
      <c r="D895" s="7" t="s">
        <v>538</v>
      </c>
      <c r="E895" s="7" t="s">
        <v>17</v>
      </c>
      <c r="F895" s="7" t="s">
        <v>539</v>
      </c>
      <c r="G895" s="7" t="s">
        <v>845</v>
      </c>
      <c r="H895" s="7" t="s">
        <v>1255</v>
      </c>
      <c r="I895" s="7" t="s">
        <v>1256</v>
      </c>
      <c r="J895" s="7" t="s">
        <v>1377</v>
      </c>
      <c r="K895" s="7" t="s">
        <v>1372</v>
      </c>
      <c r="L895" s="7" t="s">
        <v>394</v>
      </c>
      <c r="M895" s="71"/>
      <c r="N895" s="71"/>
      <c r="O895" s="71"/>
      <c r="P895" s="71"/>
      <c r="Q895" s="71">
        <v>35</v>
      </c>
      <c r="R895" s="71">
        <v>34</v>
      </c>
      <c r="S895" s="71">
        <v>31</v>
      </c>
      <c r="T895" s="92" t="str">
        <f>"var SectInterAnglais"&amp;$J895&amp;$D895&amp;"=L.marker(["&amp;$H895&amp;","&amp;$I895&amp;"],{icon:"&amp;$K895&amp;",bounceOnAdd: true, bounceOnAddOptions: {duration: 500, height: 100},bounceOnAddCallback: function() {console.log('done')}}).bindPopup('&lt;p align=center&gt; &lt;font size=2&gt; &lt;b&gt;Section internationale ANGLAIS&lt;/font&gt;  &lt;br&gt;&lt;br&gt;"&amp;$G895&amp;" "&amp;$C895&amp;"&lt;/b&gt; &lt;br&gt;&lt;i&gt;"&amp;$L895&amp;"&lt;/i&gt; &lt;br&gt; &lt;table border align = center bgcolor = #D8D9CA width=100&gt; &lt;tr align=center &gt; &lt;th&gt; 2nde GT &lt;th&gt;"&amp;$Q895&amp;"&lt;tr align=center &gt; &lt;th&gt;1ère GT &lt;th&gt;"&amp;$R895&amp;"&lt;tr align=center &gt; &lt;th&gt; Term GT &lt;th&gt;"&amp;$S895&amp;"');SectInterAnglais"&amp;$J895&amp;$D895&amp;".addTo (SectInterAnglais"&amp;$J895&amp;");"</f>
        <v>var SectInterAnglaisL0511926S=L.marker([49.2425565,4.0268689],{icon:icon_lycee,bounceOnAdd: true, bounceOnAddOptions: {duration: 500, height: 100},bounceOnAddCallback: function() {console.log('done')}}).bindPopup('&lt;p align=center&gt; &lt;font size=2&gt; &lt;b&gt;Section internationale ANGLAIS&lt;/font&gt;  &lt;br&gt;&lt;br&gt;LGT MARC CHAGALL (public)&lt;/b&gt; &lt;br&gt;&lt;i&gt;REIMS&lt;/i&gt; &lt;br&gt; &lt;table border align = center bgcolor = #D8D9CA width=100&gt; &lt;tr align=center &gt; &lt;th&gt; 2nde GT &lt;th&gt;35&lt;tr align=center &gt; &lt;th&gt;1ère GT &lt;th&gt;34&lt;tr align=center &gt; &lt;th&gt; Term GT &lt;th&gt;31');SectInterAnglaisL0511926S.addTo (SectInterAnglaisL);</v>
      </c>
    </row>
    <row r="896" spans="1:20" x14ac:dyDescent="0.2">
      <c r="A896" s="88" t="s">
        <v>568</v>
      </c>
      <c r="M896" s="90" t="s">
        <v>1396</v>
      </c>
      <c r="N896" s="90" t="s">
        <v>1397</v>
      </c>
      <c r="O896" s="90" t="s">
        <v>1398</v>
      </c>
    </row>
    <row r="897" spans="1:16" x14ac:dyDescent="0.2">
      <c r="A897" s="7" t="s">
        <v>356</v>
      </c>
      <c r="B897" s="10" t="s">
        <v>592</v>
      </c>
      <c r="C897" s="7" t="s">
        <v>673</v>
      </c>
      <c r="D897" s="7" t="s">
        <v>363</v>
      </c>
      <c r="E897" s="7" t="s">
        <v>13</v>
      </c>
      <c r="F897" s="7" t="s">
        <v>364</v>
      </c>
      <c r="G897" s="7" t="s">
        <v>827</v>
      </c>
      <c r="H897" s="7" t="s">
        <v>1225</v>
      </c>
      <c r="I897" s="7" t="s">
        <v>1226</v>
      </c>
      <c r="J897" s="7" t="s">
        <v>1377</v>
      </c>
      <c r="K897" s="7" t="s">
        <v>1372</v>
      </c>
      <c r="L897" s="7" t="s">
        <v>365</v>
      </c>
      <c r="M897" s="81">
        <v>30</v>
      </c>
      <c r="N897" s="81">
        <v>24</v>
      </c>
      <c r="O897" s="81">
        <v>23</v>
      </c>
      <c r="P897" s="92" t="str">
        <f>"var ABIBAC"&amp;$J897&amp;$D897&amp;"=L.marker(["&amp;$H897&amp;","&amp;$I897&amp;"],{icon:"&amp;$K897&amp;",bounceOnAdd: true, bounceOnAddOptions: {duration: 500, height: 100},bounceOnAddCallback: function() {console.log('done')}}).bindPopup('&lt;p align=center&gt; &lt;font size=2&gt; &lt;b&gt;ABIBAC (français-allemand)&lt;/font&gt;  &lt;br&gt;&lt;br&gt;"&amp;$G897&amp;" "&amp;$C897&amp;"&lt;/b&gt; &lt;br&gt;&lt;i&gt;"&amp;$L897&amp;"&lt;/i&gt; &lt;br&gt; &lt;table border align = center bgcolor = #D8D9CA width=100&gt; &lt;tr align=center &gt; &lt;th&gt; 2nde GT &lt;th&gt;"&amp;$M897&amp;"&lt;tr align=center &gt; &lt;th&gt; 1ere GT &lt;th&gt;"&amp;$N897&amp;"&lt;tr align=center &gt; &lt;th&gt; Term GT &lt;th&gt;"&amp;$O897&amp;"');ABIBAC"&amp;$J897&amp;$D897&amp;".addTo (ABIBAC"&amp;$J897&amp;");"</f>
        <v>var ABIBACL0510006E=L.marker([48.959898,4.3628692],{icon:icon_lycee,bounceOnAdd: true, bounceOnAddOptions: {duration: 500, height: 100},bounceOnAddCallback: function() {console.log('done')}}).bindPopup('&lt;p align=center&gt; &lt;font size=2&gt; &lt;b&gt;ABIBAC (français-allemand)&lt;/font&gt;  &lt;br&gt;&lt;br&gt;LG PIERRE BAYEN (public)&lt;/b&gt; &lt;br&gt;&lt;i&gt;CHALONS-EN-CHAMPAGNE&lt;/i&gt; &lt;br&gt; &lt;table border align = center bgcolor = #D8D9CA width=100&gt; &lt;tr align=center &gt; &lt;th&gt; 2nde GT &lt;th&gt;30&lt;tr align=center &gt; &lt;th&gt; 1ere GT &lt;th&gt;24&lt;tr align=center &gt; &lt;th&gt; Term GT &lt;th&gt;23');ABIBACL0510006E.addTo (ABIBACL);</v>
      </c>
    </row>
    <row r="898" spans="1:16" x14ac:dyDescent="0.2">
      <c r="A898" s="7" t="s">
        <v>11</v>
      </c>
      <c r="B898" s="10" t="s">
        <v>576</v>
      </c>
      <c r="C898" s="7" t="s">
        <v>673</v>
      </c>
      <c r="D898" s="7" t="s">
        <v>37</v>
      </c>
      <c r="E898" s="7" t="s">
        <v>17</v>
      </c>
      <c r="F898" s="7" t="s">
        <v>38</v>
      </c>
      <c r="G898" s="7" t="s">
        <v>837</v>
      </c>
      <c r="H898" s="7" t="s">
        <v>1239</v>
      </c>
      <c r="I898" s="7" t="s">
        <v>1240</v>
      </c>
      <c r="J898" s="7" t="s">
        <v>1377</v>
      </c>
      <c r="K898" s="7" t="s">
        <v>1372</v>
      </c>
      <c r="L898" s="7" t="s">
        <v>15</v>
      </c>
      <c r="M898" s="81">
        <v>15</v>
      </c>
      <c r="N898" s="81">
        <v>15</v>
      </c>
      <c r="O898" s="81">
        <v>17</v>
      </c>
      <c r="P898" s="92" t="str">
        <f t="shared" ref="P898:P901" si="21">"var ABIBAC"&amp;$J898&amp;$D898&amp;"=L.marker(["&amp;$H898&amp;","&amp;$I898&amp;"],{icon:"&amp;$K898&amp;",bounceOnAdd: true, bounceOnAddOptions: {duration: 500, height: 100},bounceOnAddCallback: function() {console.log('done')}}).bindPopup('&lt;p align=center&gt; &lt;font size=2&gt; &lt;b&gt;ABIBAC (français-allemand)&lt;/font&gt;  &lt;br&gt;&lt;br&gt;"&amp;$G898&amp;" "&amp;$C898&amp;"&lt;/b&gt; &lt;br&gt;&lt;i&gt;"&amp;$L898&amp;"&lt;/i&gt; &lt;br&gt; &lt;table border align = center bgcolor = #D8D9CA width=100&gt; &lt;tr align=center &gt; &lt;th&gt; 2nde GT &lt;th&gt;"&amp;$M898&amp;"&lt;tr align=center &gt; &lt;th&gt; 1ere GT &lt;th&gt;"&amp;$N898&amp;"&lt;tr align=center &gt; &lt;th&gt; Term GT &lt;th&gt;"&amp;$O898&amp;"');ABIBAC"&amp;$J898&amp;$D898&amp;".addTo (ABIBAC"&amp;$J898&amp;");"</f>
        <v>var ABIBACL0080027L=L.marker([49.761407,4.7126167],{icon:icon_lycee,bounceOnAdd: true, bounceOnAddOptions: {duration: 500, height: 100},bounceOnAddCallback: function() {console.log('done')}}).bindPopup('&lt;p align=center&gt; &lt;font size=2&gt; &lt;b&gt;ABIBAC (français-allemand)&lt;/font&gt;  &lt;br&gt;&lt;br&gt;LGT MONGE (public)&lt;/b&gt; &lt;br&gt;&lt;i&gt;CHARLEVILLE-MEZIERES&lt;/i&gt; &lt;br&gt; &lt;table border align = center bgcolor = #D8D9CA width=100&gt; &lt;tr align=center &gt; &lt;th&gt; 2nde GT &lt;th&gt;15&lt;tr align=center &gt; &lt;th&gt; 1ere GT &lt;th&gt;15&lt;tr align=center &gt; &lt;th&gt; Term GT &lt;th&gt;17');ABIBACL0080027L.addTo (ABIBACL);</v>
      </c>
    </row>
    <row r="899" spans="1:16" x14ac:dyDescent="0.2">
      <c r="A899" s="7" t="s">
        <v>356</v>
      </c>
      <c r="B899" s="10" t="s">
        <v>394</v>
      </c>
      <c r="C899" s="7" t="s">
        <v>673</v>
      </c>
      <c r="D899" s="7" t="s">
        <v>395</v>
      </c>
      <c r="E899" s="7" t="s">
        <v>17</v>
      </c>
      <c r="F899" s="7" t="s">
        <v>241</v>
      </c>
      <c r="G899" s="7" t="s">
        <v>842</v>
      </c>
      <c r="H899" s="7" t="s">
        <v>1249</v>
      </c>
      <c r="I899" s="7" t="s">
        <v>1250</v>
      </c>
      <c r="J899" s="7" t="s">
        <v>1377</v>
      </c>
      <c r="K899" s="7" t="s">
        <v>1372</v>
      </c>
      <c r="L899" s="7" t="s">
        <v>394</v>
      </c>
      <c r="M899" s="81">
        <v>31</v>
      </c>
      <c r="N899" s="81">
        <v>28</v>
      </c>
      <c r="O899" s="81">
        <v>23</v>
      </c>
      <c r="P899" s="92" t="str">
        <f t="shared" si="21"/>
        <v>var ABIBACL0510032H=L.marker([49.2583268,4.0455019],{icon:icon_lycee,bounceOnAdd: true, bounceOnAddOptions: {duration: 500, height: 100},bounceOnAddCallback: function() {console.log('done')}}).bindPopup('&lt;p align=center&gt; &lt;font size=2&gt; &lt;b&gt;ABIBAC (français-allemand)&lt;/font&gt;  &lt;br&gt;&lt;br&gt;LGT JEAN JAURES (public)&lt;/b&gt; &lt;br&gt;&lt;i&gt;REIMS&lt;/i&gt; &lt;br&gt; &lt;table border align = center bgcolor = #D8D9CA width=100&gt; &lt;tr align=center &gt; &lt;th&gt; 2nde GT &lt;th&gt;31&lt;tr align=center &gt; &lt;th&gt; 1ere GT &lt;th&gt;28&lt;tr align=center &gt; &lt;th&gt; Term GT &lt;th&gt;23');ABIBACL0510032H.addTo (ABIBACL);</v>
      </c>
    </row>
    <row r="900" spans="1:16" x14ac:dyDescent="0.2">
      <c r="A900" s="88" t="s">
        <v>570</v>
      </c>
      <c r="M900" s="90" t="s">
        <v>1396</v>
      </c>
      <c r="N900" s="90" t="s">
        <v>1397</v>
      </c>
      <c r="O900" s="90" t="s">
        <v>1398</v>
      </c>
      <c r="P900" s="92"/>
    </row>
    <row r="901" spans="1:16" x14ac:dyDescent="0.2">
      <c r="A901" s="7" t="s">
        <v>356</v>
      </c>
      <c r="B901" s="10" t="s">
        <v>372</v>
      </c>
      <c r="C901" s="7" t="s">
        <v>673</v>
      </c>
      <c r="D901" s="7" t="s">
        <v>433</v>
      </c>
      <c r="E901" s="7" t="s">
        <v>284</v>
      </c>
      <c r="F901" s="7" t="s">
        <v>580</v>
      </c>
      <c r="G901" s="7" t="s">
        <v>886</v>
      </c>
      <c r="H901" s="7" t="s">
        <v>1313</v>
      </c>
      <c r="I901" s="7" t="s">
        <v>1314</v>
      </c>
      <c r="J901" s="7" t="s">
        <v>1377</v>
      </c>
      <c r="K901" s="7" t="s">
        <v>1372</v>
      </c>
      <c r="L901" s="7" t="s">
        <v>372</v>
      </c>
      <c r="M901" s="67">
        <v>9</v>
      </c>
      <c r="N901" s="67">
        <v>9</v>
      </c>
      <c r="O901" s="67">
        <v>16</v>
      </c>
      <c r="P901" s="92" t="str">
        <f t="shared" si="21"/>
        <v>var ABIBACL0510068X=L.marker([49.0394291,3.9651992],{icon:icon_lycee,bounceOnAdd: true, bounceOnAddOptions: {duration: 500, height: 100},bounceOnAddCallback: function() {console.log('done')}}).bindPopup('&lt;p align=center&gt; &lt;font size=2&gt; &lt;b&gt;ABIBAC (français-allemand)&lt;/font&gt;  &lt;br&gt;&lt;br&gt;LPO EUROPEEN STEPHANE HESSEL (public)&lt;/b&gt; &lt;br&gt;&lt;i&gt;EPERNAY&lt;/i&gt; &lt;br&gt; &lt;table border align = center bgcolor = #D8D9CA width=100&gt; &lt;tr align=center &gt; &lt;th&gt; 2nde GT &lt;th&gt;9&lt;tr align=center &gt; &lt;th&gt; 1ere GT &lt;th&gt;9&lt;tr align=center &gt; &lt;th&gt; Term GT &lt;th&gt;16');ABIBACL0510068X.addTo (ABIBACL);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73"/>
  <sheetViews>
    <sheetView tabSelected="1" topLeftCell="B1240" workbookViewId="0">
      <selection activeCell="I1288" sqref="I1288"/>
    </sheetView>
  </sheetViews>
  <sheetFormatPr baseColWidth="10" defaultRowHeight="12.75" x14ac:dyDescent="0.2"/>
  <cols>
    <col min="1" max="1" width="37.7109375" bestFit="1" customWidth="1"/>
    <col min="2" max="2" width="9.85546875" bestFit="1" customWidth="1"/>
    <col min="3" max="3" width="7" bestFit="1" customWidth="1"/>
    <col min="4" max="4" width="11.7109375" bestFit="1" customWidth="1"/>
    <col min="5" max="5" width="7" bestFit="1" customWidth="1"/>
    <col min="6" max="6" width="38.140625" bestFit="1" customWidth="1"/>
    <col min="7" max="7" width="11" bestFit="1" customWidth="1"/>
    <col min="8" max="8" width="10.28515625" bestFit="1" customWidth="1"/>
    <col min="9" max="9" width="59.42578125" bestFit="1" customWidth="1"/>
  </cols>
  <sheetData>
    <row r="1" spans="1:10" x14ac:dyDescent="0.2">
      <c r="A1" s="105" t="s">
        <v>551</v>
      </c>
      <c r="B1" s="105" t="s">
        <v>549</v>
      </c>
      <c r="C1" s="105" t="s">
        <v>1413</v>
      </c>
      <c r="D1" s="105" t="s">
        <v>1414</v>
      </c>
      <c r="E1" s="105" t="s">
        <v>4302</v>
      </c>
      <c r="F1" s="105" t="s">
        <v>1415</v>
      </c>
      <c r="G1" s="105" t="s">
        <v>1416</v>
      </c>
      <c r="H1" s="105" t="s">
        <v>1417</v>
      </c>
      <c r="I1" s="105" t="s">
        <v>3074</v>
      </c>
      <c r="J1" s="105" t="s">
        <v>904</v>
      </c>
    </row>
    <row r="2" spans="1:10" x14ac:dyDescent="0.2">
      <c r="A2" t="s">
        <v>141</v>
      </c>
      <c r="B2" t="s">
        <v>139</v>
      </c>
      <c r="C2" t="s">
        <v>673</v>
      </c>
      <c r="D2" t="s">
        <v>1423</v>
      </c>
      <c r="E2" s="106" t="s">
        <v>4303</v>
      </c>
      <c r="F2" t="s">
        <v>140</v>
      </c>
      <c r="G2" t="s">
        <v>979</v>
      </c>
      <c r="H2" t="s">
        <v>980</v>
      </c>
      <c r="I2" t="s">
        <v>3515</v>
      </c>
      <c r="J2" t="str">
        <f>"var "&amp;D2&amp;"_"&amp;B2&amp;"=L.circle(["&amp;G2&amp;","&amp;H2&amp;"], 50, {color:'"&amp; E2&amp;"',fillColor:'"&amp;E2&amp;"',fillOpacity: 0.5});"&amp;D2&amp;"_"&amp;B2&amp;".bindPopup('&lt;p align=center&gt; &lt;font size=2&gt;&lt;b&gt;&lt;u&gt;"&amp;I2&amp;"&lt;/b&gt;&lt;/u&gt;&lt;br&gt; "&amp;C2&amp;"&lt;br&gt;&lt;br&gt;&lt;i&gt;"&amp;A2&amp;"');"&amp;D2&amp;"_"&amp;B2&amp;".addTo("&amp;D2&amp;");"</f>
        <v>var COLLEGE_0081102E=L.circle([49.4704308,4.1164172], 50, {color:'red',fillColor:'red',fillOpacity: 0.5});COLLEGE_0081102E.bindPopup('&lt;p align=center&gt; &lt;font size=2&gt;&lt;b&gt;&lt;u&gt;COLLEGE MULTISITE ASFELD - CHATEAU POR&lt;/b&gt;&lt;/u&gt;&lt;br&gt; (public)&lt;br&gt;&lt;br&gt;&lt;i&gt;ASFELD');COLLEGE_0081102E.addTo(COLLEGE);</v>
      </c>
    </row>
    <row r="3" spans="1:10" x14ac:dyDescent="0.2">
      <c r="A3" t="s">
        <v>138</v>
      </c>
      <c r="B3" t="s">
        <v>137</v>
      </c>
      <c r="C3" t="s">
        <v>673</v>
      </c>
      <c r="D3" t="s">
        <v>1423</v>
      </c>
      <c r="E3" t="s">
        <v>4303</v>
      </c>
      <c r="F3" t="s">
        <v>585</v>
      </c>
      <c r="G3" t="s">
        <v>977</v>
      </c>
      <c r="H3" t="s">
        <v>978</v>
      </c>
      <c r="I3" t="s">
        <v>3517</v>
      </c>
      <c r="J3" t="str">
        <f t="shared" ref="J3:J66" si="0">"var "&amp;D3&amp;"_"&amp;B3&amp;"=L.circle(["&amp;G3&amp;","&amp;H3&amp;"], 50, {color:'"&amp; E3&amp;"',fillColor:'"&amp;E3&amp;"',fillOpacity: 0.5});"&amp;D3&amp;"_"&amp;B3&amp;".bindPopup('&lt;p align=center&gt; &lt;font size=2&gt;&lt;b&gt;&lt;u&gt;"&amp;I3&amp;"&lt;/b&gt;&lt;/u&gt;&lt;br&gt; "&amp;C3&amp;"&lt;br&gt;&lt;br&gt;&lt;i&gt;"&amp;A3&amp;"');"&amp;D3&amp;"_"&amp;B3&amp;".addTo("&amp;D3&amp;");"</f>
        <v>var COLLEGE_0081100C=L.circle([49.474164,4.578699], 50, {color:'red',fillColor:'red',fillOpacity: 0.5});COLLEGE_0081100C.bindPopup('&lt;p align=center&gt; &lt;font size=2&gt;&lt;b&gt;&lt;u&gt;COLLEGE EVA THOMÉ&lt;/b&gt;&lt;/u&gt;&lt;br&gt; (public)&lt;br&gt;&lt;br&gt;&lt;i&gt;ATTIGNY');COLLEGE_0081100C.addTo(COLLEGE);</v>
      </c>
    </row>
    <row r="4" spans="1:10" x14ac:dyDescent="0.2">
      <c r="A4" t="s">
        <v>93</v>
      </c>
      <c r="B4" t="s">
        <v>91</v>
      </c>
      <c r="C4" t="s">
        <v>673</v>
      </c>
      <c r="D4" t="s">
        <v>1423</v>
      </c>
      <c r="E4" t="s">
        <v>4303</v>
      </c>
      <c r="F4" t="s">
        <v>92</v>
      </c>
      <c r="G4" t="s">
        <v>941</v>
      </c>
      <c r="H4" t="s">
        <v>942</v>
      </c>
      <c r="I4" t="s">
        <v>3521</v>
      </c>
      <c r="J4" t="str">
        <f t="shared" si="0"/>
        <v>var COLLEGE_0080105W=L.circle([49.8539481,4.7350261], 50, {color:'red',fillColor:'red',fillOpacity: 0.5});COLLEGE_0080105W.bindPopup('&lt;p align=center&gt; &lt;font size=2&gt;&lt;b&gt;&lt;u&gt;COLLEGE JULES FERRY&lt;/b&gt;&lt;/u&gt;&lt;br&gt; (public)&lt;br&gt;&lt;br&gt;&lt;i&gt;BOGNY-SUR-MEUSE');COLLEGE_0080105W.addTo(COLLEGE);</v>
      </c>
    </row>
    <row r="5" spans="1:10" x14ac:dyDescent="0.2">
      <c r="A5" t="s">
        <v>136</v>
      </c>
      <c r="B5" t="s">
        <v>135</v>
      </c>
      <c r="C5" t="s">
        <v>673</v>
      </c>
      <c r="D5" t="s">
        <v>1423</v>
      </c>
      <c r="E5" t="s">
        <v>4303</v>
      </c>
      <c r="F5" t="s">
        <v>136</v>
      </c>
      <c r="G5" t="s">
        <v>975</v>
      </c>
      <c r="H5" t="s">
        <v>976</v>
      </c>
      <c r="I5" t="s">
        <v>3529</v>
      </c>
      <c r="J5" t="str">
        <f t="shared" si="0"/>
        <v>var COLLEGE_0081099B=L.circle([49.6295254,5.1743265], 50, {color:'red',fillColor:'red',fillOpacity: 0.5});COLLEGE_0081099B.bindPopup('&lt;p align=center&gt; &lt;font size=2&gt;&lt;b&gt;&lt;u&gt;COLLEGE CARIGNAN&lt;/b&gt;&lt;/u&gt;&lt;br&gt; (public)&lt;br&gt;&lt;br&gt;&lt;i&gt;CARIGNAN');COLLEGE_0081099B.addTo(COLLEGE);</v>
      </c>
    </row>
    <row r="6" spans="1:10" x14ac:dyDescent="0.2">
      <c r="A6" t="s">
        <v>15</v>
      </c>
      <c r="B6" t="s">
        <v>22</v>
      </c>
      <c r="C6" t="s">
        <v>673</v>
      </c>
      <c r="D6" t="s">
        <v>1423</v>
      </c>
      <c r="E6" t="s">
        <v>4303</v>
      </c>
      <c r="F6" t="s">
        <v>24</v>
      </c>
      <c r="G6" t="s">
        <v>919</v>
      </c>
      <c r="H6" t="s">
        <v>920</v>
      </c>
      <c r="I6" t="s">
        <v>3534</v>
      </c>
      <c r="J6" t="str">
        <f t="shared" si="0"/>
        <v>var COLLEGE_0080011U=L.circle([49.771663,4.7164916], 50, {color:'red',fillColor:'red',fillOpacity: 0.5});COLLEGE_0080011U.bindPopup('&lt;p align=center&gt; &lt;font size=2&gt;&lt;b&gt;&lt;u&gt;COLLEGE JEAN MACE&lt;/b&gt;&lt;/u&gt;&lt;br&gt; (public)&lt;br&gt;&lt;br&gt;&lt;i&gt;CHARLEVILLE-MEZIERES');COLLEGE_0080011U.addTo(COLLEGE);</v>
      </c>
    </row>
    <row r="7" spans="1:10" x14ac:dyDescent="0.2">
      <c r="A7" t="s">
        <v>15</v>
      </c>
      <c r="B7" t="s">
        <v>41</v>
      </c>
      <c r="C7" t="s">
        <v>673</v>
      </c>
      <c r="D7" t="s">
        <v>1423</v>
      </c>
      <c r="E7" t="s">
        <v>4303</v>
      </c>
      <c r="F7" t="s">
        <v>42</v>
      </c>
      <c r="G7" t="s">
        <v>927</v>
      </c>
      <c r="H7" t="s">
        <v>928</v>
      </c>
      <c r="I7" t="s">
        <v>3537</v>
      </c>
      <c r="J7" t="str">
        <f t="shared" si="0"/>
        <v>var COLLEGE_0080035V=L.circle([49.7753794,4.726326], 50, {color:'red',fillColor:'red',fillOpacity: 0.5});COLLEGE_0080035V.bindPopup('&lt;p align=center&gt; &lt;font size=2&gt;&lt;b&gt;&lt;u&gt;COLLEGE ARTHUR RIMBAUD&lt;/b&gt;&lt;/u&gt;&lt;br&gt; (public)&lt;br&gt;&lt;br&gt;&lt;i&gt;CHARLEVILLE-MEZIERES');COLLEGE_0080035V.addTo(COLLEGE);</v>
      </c>
    </row>
    <row r="8" spans="1:10" x14ac:dyDescent="0.2">
      <c r="A8" t="s">
        <v>15</v>
      </c>
      <c r="B8" t="s">
        <v>71</v>
      </c>
      <c r="C8" t="s">
        <v>673</v>
      </c>
      <c r="D8" t="s">
        <v>1423</v>
      </c>
      <c r="E8" t="s">
        <v>4303</v>
      </c>
      <c r="F8" t="s">
        <v>72</v>
      </c>
      <c r="G8" t="s">
        <v>937</v>
      </c>
      <c r="H8" t="s">
        <v>938</v>
      </c>
      <c r="I8" t="s">
        <v>3538</v>
      </c>
      <c r="J8" t="str">
        <f t="shared" si="0"/>
        <v>var COLLEGE_0080068F=L.circle([49.7867877,4.7166025], 50, {color:'red',fillColor:'red',fillOpacity: 0.5});COLLEGE_0080068F.bindPopup('&lt;p align=center&gt; &lt;font size=2&gt;&lt;b&gt;&lt;u&gt;COLLEGE ROUGET DE LISLE&lt;/b&gt;&lt;/u&gt;&lt;br&gt; (public)&lt;br&gt;&lt;br&gt;&lt;i&gt;CHARLEVILLE-MEZIERES');COLLEGE_0080068F.addTo(COLLEGE);</v>
      </c>
    </row>
    <row r="9" spans="1:10" x14ac:dyDescent="0.2">
      <c r="A9" t="s">
        <v>15</v>
      </c>
      <c r="B9" t="s">
        <v>73</v>
      </c>
      <c r="C9" t="s">
        <v>673</v>
      </c>
      <c r="D9" t="s">
        <v>1423</v>
      </c>
      <c r="E9" t="s">
        <v>4303</v>
      </c>
      <c r="F9" t="s">
        <v>74</v>
      </c>
      <c r="G9" t="s">
        <v>939</v>
      </c>
      <c r="H9" t="s">
        <v>940</v>
      </c>
      <c r="I9" t="s">
        <v>3539</v>
      </c>
      <c r="J9" t="str">
        <f t="shared" si="0"/>
        <v>var COLLEGE_0080079T=L.circle([49.7662969,4.6934313], 50, {color:'red',fillColor:'red',fillOpacity: 0.5});COLLEGE_0080079T.bindPopup('&lt;p align=center&gt; &lt;font size=2&gt;&lt;b&gt;&lt;u&gt;COLLEGE FRED SCAMARONI&lt;/b&gt;&lt;/u&gt;&lt;br&gt; (public)&lt;br&gt;&lt;br&gt;&lt;i&gt;CHARLEVILLE-MEZIERES');COLLEGE_0080079T.addTo(COLLEGE);</v>
      </c>
    </row>
    <row r="10" spans="1:10" x14ac:dyDescent="0.2">
      <c r="A10" t="s">
        <v>15</v>
      </c>
      <c r="B10" t="s">
        <v>81</v>
      </c>
      <c r="C10" t="s">
        <v>674</v>
      </c>
      <c r="D10" t="s">
        <v>1423</v>
      </c>
      <c r="E10" t="s">
        <v>4303</v>
      </c>
      <c r="F10" t="s">
        <v>83</v>
      </c>
      <c r="G10" t="s">
        <v>1161</v>
      </c>
      <c r="H10" t="s">
        <v>1162</v>
      </c>
      <c r="I10" t="s">
        <v>3541</v>
      </c>
      <c r="J10" t="str">
        <f t="shared" si="0"/>
        <v>var COLLEGE_0080084Y=L.circle([49.7692393,4.716166], 50, {color:'red',fillColor:'red',fillOpacity: 0.5});COLLEGE_0080084Y.bindPopup('&lt;p align=center&gt; &lt;font size=2&gt;&lt;b&gt;&lt;u&gt;COLLEGE ST JEAN-BAPTISTE DE LA SALLE&lt;/b&gt;&lt;/u&gt;&lt;br&gt; (privé)&lt;br&gt;&lt;br&gt;&lt;i&gt;CHARLEVILLE-MEZIERES');COLLEGE_0080084Y.addTo(COLLEGE);</v>
      </c>
    </row>
    <row r="11" spans="1:10" x14ac:dyDescent="0.2">
      <c r="A11" t="s">
        <v>15</v>
      </c>
      <c r="B11" t="s">
        <v>99</v>
      </c>
      <c r="C11" t="s">
        <v>673</v>
      </c>
      <c r="D11" t="s">
        <v>1423</v>
      </c>
      <c r="E11" t="s">
        <v>4303</v>
      </c>
      <c r="F11" t="s">
        <v>100</v>
      </c>
      <c r="G11" t="s">
        <v>947</v>
      </c>
      <c r="H11" t="s">
        <v>948</v>
      </c>
      <c r="I11" t="s">
        <v>3558</v>
      </c>
      <c r="J11" t="str">
        <f t="shared" si="0"/>
        <v>var COLLEGE_0080829H=L.circle([49.778935,4.7021335], 50, {color:'red',fillColor:'red',fillOpacity: 0.5});COLLEGE_0080829H.bindPopup('&lt;p align=center&gt; &lt;font size=2&gt;&lt;b&gt;&lt;u&gt;COLLEGE JEAN DE LA FONTAINE&lt;/b&gt;&lt;/u&gt;&lt;br&gt; (public)&lt;br&gt;&lt;br&gt;&lt;i&gt;CHARLEVILLE-MEZIERES');COLLEGE_0080829H.addTo(COLLEGE);</v>
      </c>
    </row>
    <row r="12" spans="1:10" x14ac:dyDescent="0.2">
      <c r="A12" t="s">
        <v>15</v>
      </c>
      <c r="B12" t="s">
        <v>103</v>
      </c>
      <c r="C12" t="s">
        <v>673</v>
      </c>
      <c r="D12" t="s">
        <v>1423</v>
      </c>
      <c r="E12" t="s">
        <v>4303</v>
      </c>
      <c r="F12" t="s">
        <v>104</v>
      </c>
      <c r="G12" t="s">
        <v>951</v>
      </c>
      <c r="H12" t="s">
        <v>952</v>
      </c>
      <c r="I12" t="s">
        <v>3563</v>
      </c>
      <c r="J12" t="str">
        <f t="shared" si="0"/>
        <v>var COLLEGE_0080894D=L.circle([49.7515607,4.7221947], 50, {color:'red',fillColor:'red',fillOpacity: 0.5});COLLEGE_0080894D.bindPopup('&lt;p align=center&gt; &lt;font size=2&gt;&lt;b&gt;&lt;u&gt;COLLEGE ROGER SALENGRO&lt;/b&gt;&lt;/u&gt;&lt;br&gt; (public)&lt;br&gt;&lt;br&gt;&lt;i&gt;CHARLEVILLE-MEZIERES');COLLEGE_0080894D.addTo(COLLEGE);</v>
      </c>
    </row>
    <row r="13" spans="1:10" x14ac:dyDescent="0.2">
      <c r="A13" t="s">
        <v>15</v>
      </c>
      <c r="B13" t="s">
        <v>115</v>
      </c>
      <c r="C13" t="s">
        <v>673</v>
      </c>
      <c r="D13" t="s">
        <v>1423</v>
      </c>
      <c r="E13" t="s">
        <v>4303</v>
      </c>
      <c r="F13" t="s">
        <v>116</v>
      </c>
      <c r="G13" t="s">
        <v>959</v>
      </c>
      <c r="H13" t="s">
        <v>960</v>
      </c>
      <c r="I13" t="s">
        <v>3567</v>
      </c>
      <c r="J13" t="str">
        <f t="shared" si="0"/>
        <v>var COLLEGE_0080925M=L.circle([49.7442914,4.7203967], 50, {color:'red',fillColor:'red',fillOpacity: 0.5});COLLEGE_0080925M.bindPopup('&lt;p align=center&gt; &lt;font size=2&gt;&lt;b&gt;&lt;u&gt;COLLEGE LEO LAGRANGE&lt;/b&gt;&lt;/u&gt;&lt;br&gt; (public)&lt;br&gt;&lt;br&gt;&lt;i&gt;CHARLEVILLE-MEZIERES');COLLEGE_0080925M.addTo(COLLEGE);</v>
      </c>
    </row>
    <row r="14" spans="1:10" x14ac:dyDescent="0.2">
      <c r="A14" t="s">
        <v>15</v>
      </c>
      <c r="B14" t="s">
        <v>120</v>
      </c>
      <c r="C14" t="s">
        <v>673</v>
      </c>
      <c r="D14" t="s">
        <v>1423</v>
      </c>
      <c r="E14" t="s">
        <v>4303</v>
      </c>
      <c r="F14" t="s">
        <v>121</v>
      </c>
      <c r="G14" t="s">
        <v>965</v>
      </c>
      <c r="H14" t="s">
        <v>966</v>
      </c>
      <c r="I14" t="s">
        <v>3569</v>
      </c>
      <c r="J14" t="str">
        <f t="shared" si="0"/>
        <v>var COLLEGE_0080954U=L.circle([49.7577704,4.7185223], 50, {color:'red',fillColor:'red',fillOpacity: 0.5});COLLEGE_0080954U.bindPopup('&lt;p align=center&gt; &lt;font size=2&gt;&lt;b&gt;&lt;u&gt;COLLEGE BAYARD&lt;/b&gt;&lt;/u&gt;&lt;br&gt; (public)&lt;br&gt;&lt;br&gt;&lt;i&gt;CHARLEVILLE-MEZIERES');COLLEGE_0080954U.addTo(COLLEGE);</v>
      </c>
    </row>
    <row r="15" spans="1:10" x14ac:dyDescent="0.2">
      <c r="A15" t="s">
        <v>15</v>
      </c>
      <c r="B15" t="s">
        <v>122</v>
      </c>
      <c r="C15" t="s">
        <v>674</v>
      </c>
      <c r="D15" t="s">
        <v>1423</v>
      </c>
      <c r="E15" t="s">
        <v>4303</v>
      </c>
      <c r="F15" t="s">
        <v>123</v>
      </c>
      <c r="G15" t="s">
        <v>1167</v>
      </c>
      <c r="H15" t="s">
        <v>1168</v>
      </c>
      <c r="I15" t="s">
        <v>3572</v>
      </c>
      <c r="J15" t="str">
        <f t="shared" si="0"/>
        <v>var COLLEGE_0080994M=L.circle([49.7607164,4.714945], 50, {color:'red',fillColor:'red',fillOpacity: 0.5});COLLEGE_0080994M.bindPopup('&lt;p align=center&gt; &lt;font size=2&gt;&lt;b&gt;&lt;u&gt;COLLEGE NOTRE DAME&lt;/b&gt;&lt;/u&gt;&lt;br&gt; (privé)&lt;br&gt;&lt;br&gt;&lt;i&gt;CHARLEVILLE-MEZIERES');COLLEGE_0080994M.addTo(COLLEGE);</v>
      </c>
    </row>
    <row r="16" spans="1:10" x14ac:dyDescent="0.2">
      <c r="A16" t="s">
        <v>27</v>
      </c>
      <c r="B16" t="s">
        <v>25</v>
      </c>
      <c r="C16" t="s">
        <v>673</v>
      </c>
      <c r="D16" t="s">
        <v>1423</v>
      </c>
      <c r="E16" t="s">
        <v>4303</v>
      </c>
      <c r="F16" t="s">
        <v>26</v>
      </c>
      <c r="G16" t="s">
        <v>921</v>
      </c>
      <c r="H16" t="s">
        <v>922</v>
      </c>
      <c r="I16" t="s">
        <v>3580</v>
      </c>
      <c r="J16" t="str">
        <f t="shared" si="0"/>
        <v>var COLLEGE_0080016Z=L.circle([49.6750684,5.0417015], 50, {color:'red',fillColor:'red',fillOpacity: 0.5});COLLEGE_0080016Z.bindPopup('&lt;p align=center&gt; &lt;font size=2&gt;&lt;b&gt;&lt;u&gt;COLLEGE MARIE-HELENE CARDOT&lt;/b&gt;&lt;/u&gt;&lt;br&gt; (public)&lt;br&gt;&lt;br&gt;&lt;i&gt;DOUZY');COLLEGE_0080016Z.addTo(COLLEGE);</v>
      </c>
    </row>
    <row r="17" spans="1:10" x14ac:dyDescent="0.2">
      <c r="A17" t="s">
        <v>30</v>
      </c>
      <c r="B17" t="s">
        <v>28</v>
      </c>
      <c r="C17" t="s">
        <v>673</v>
      </c>
      <c r="D17" t="s">
        <v>1423</v>
      </c>
      <c r="E17" t="s">
        <v>4303</v>
      </c>
      <c r="F17" t="s">
        <v>29</v>
      </c>
      <c r="G17" t="s">
        <v>923</v>
      </c>
      <c r="H17" t="s">
        <v>924</v>
      </c>
      <c r="I17" t="s">
        <v>3584</v>
      </c>
      <c r="J17" t="str">
        <f t="shared" si="0"/>
        <v>var COLLEGE_0080017A=L.circle([49.9915268,4.7056313], 50, {color:'red',fillColor:'red',fillOpacity: 0.5});COLLEGE_0080017A.bindPopup('&lt;p align=center&gt; &lt;font size=2&gt;&lt;b&gt;&lt;u&gt;COLLEGE LES AURAINS&lt;/b&gt;&lt;/u&gt;&lt;br&gt; (public)&lt;br&gt;&lt;br&gt;&lt;i&gt;FUMAY');COLLEGE_0080017A.addTo(COLLEGE);</v>
      </c>
    </row>
    <row r="18" spans="1:10" x14ac:dyDescent="0.2">
      <c r="A18" t="s">
        <v>33</v>
      </c>
      <c r="B18" t="s">
        <v>117</v>
      </c>
      <c r="C18" t="s">
        <v>673</v>
      </c>
      <c r="D18" t="s">
        <v>1423</v>
      </c>
      <c r="E18" t="s">
        <v>4303</v>
      </c>
      <c r="F18" t="s">
        <v>553</v>
      </c>
      <c r="G18" t="s">
        <v>961</v>
      </c>
      <c r="H18" t="s">
        <v>962</v>
      </c>
      <c r="I18" t="s">
        <v>1423</v>
      </c>
      <c r="J18" t="str">
        <f t="shared" si="0"/>
        <v>var COLLEGE_0080948M=L.circle([50.1336745,4.8284555], 50, {color:'red',fillColor:'red',fillOpacity: 0.5});COLLEGE_0080948M.bindPopup('&lt;p align=center&gt; &lt;font size=2&gt;&lt;b&gt;&lt;u&gt;COLLEGE&lt;/b&gt;&lt;/u&gt;&lt;br&gt; (public)&lt;br&gt;&lt;br&gt;&lt;i&gt;GIVET');COLLEGE_0080948M.addTo(COLLEGE);</v>
      </c>
    </row>
    <row r="19" spans="1:10" x14ac:dyDescent="0.2">
      <c r="A19" t="s">
        <v>131</v>
      </c>
      <c r="B19" t="s">
        <v>130</v>
      </c>
      <c r="C19" t="s">
        <v>673</v>
      </c>
      <c r="D19" t="s">
        <v>1423</v>
      </c>
      <c r="E19" t="s">
        <v>4303</v>
      </c>
      <c r="F19" t="s">
        <v>131</v>
      </c>
      <c r="G19" t="s">
        <v>969</v>
      </c>
      <c r="H19" t="s">
        <v>970</v>
      </c>
      <c r="I19" t="s">
        <v>3593</v>
      </c>
      <c r="J19" t="str">
        <f t="shared" si="0"/>
        <v>var COLLEGE_0081096Y=L.circle([49.3438808,4.8708199], 50, {color:'red',fillColor:'red',fillOpacity: 0.5});COLLEGE_0081096Y.bindPopup('&lt;p align=center&gt; &lt;font size=2&gt;&lt;b&gt;&lt;u&gt;COLLEGE GRANDPRE&lt;/b&gt;&lt;/u&gt;&lt;br&gt; (public)&lt;br&gt;&lt;br&gt;&lt;i&gt;GRANDPRE');COLLEGE_0081096Y.addTo(COLLEGE);</v>
      </c>
    </row>
    <row r="20" spans="1:10" x14ac:dyDescent="0.2">
      <c r="A20" t="s">
        <v>36</v>
      </c>
      <c r="B20" t="s">
        <v>34</v>
      </c>
      <c r="C20" t="s">
        <v>673</v>
      </c>
      <c r="D20" t="s">
        <v>1423</v>
      </c>
      <c r="E20" t="s">
        <v>4303</v>
      </c>
      <c r="F20" t="s">
        <v>35</v>
      </c>
      <c r="G20" t="s">
        <v>925</v>
      </c>
      <c r="H20" t="s">
        <v>926</v>
      </c>
      <c r="I20" t="s">
        <v>3597</v>
      </c>
      <c r="J20" t="str">
        <f t="shared" si="0"/>
        <v>var COLLEGE_0080021E=L.circle([49.3959086,4.37714], 50, {color:'red',fillColor:'red',fillOpacity: 0.5});COLLEGE_0080021E.bindPopup('&lt;p align=center&gt; &lt;font size=2&gt;&lt;b&gt;&lt;u&gt;COLLEGE DE LA RETOURNE&lt;/b&gt;&lt;/u&gt;&lt;br&gt; (public)&lt;br&gt;&lt;br&gt;&lt;i&gt;JUNIVILLE');COLLEGE_0080021E.addTo(COLLEGE);</v>
      </c>
    </row>
    <row r="21" spans="1:10" x14ac:dyDescent="0.2">
      <c r="A21" t="s">
        <v>98</v>
      </c>
      <c r="B21" t="s">
        <v>96</v>
      </c>
      <c r="C21" t="s">
        <v>673</v>
      </c>
      <c r="D21" t="s">
        <v>1423</v>
      </c>
      <c r="E21" t="s">
        <v>4303</v>
      </c>
      <c r="F21" t="s">
        <v>97</v>
      </c>
      <c r="G21" t="s">
        <v>945</v>
      </c>
      <c r="H21" t="s">
        <v>946</v>
      </c>
      <c r="I21" t="s">
        <v>3606</v>
      </c>
      <c r="J21" t="str">
        <f t="shared" si="0"/>
        <v>var COLLEGE_0080827F=L.circle([49.8839456,4.7458351], 50, {color:'red',fillColor:'red',fillOpacity: 0.5});COLLEGE_0080827F.bindPopup('&lt;p align=center&gt; &lt;font size=2&gt;&lt;b&gt;&lt;u&gt;COLLEGE LES DEUX VALLEES&lt;/b&gt;&lt;/u&gt;&lt;br&gt; (public)&lt;br&gt;&lt;br&gt;&lt;i&gt;MONTHERME');COLLEGE_0080827F.addTo(COLLEGE);</v>
      </c>
    </row>
    <row r="22" spans="1:10" x14ac:dyDescent="0.2">
      <c r="A22" t="s">
        <v>107</v>
      </c>
      <c r="B22" t="s">
        <v>105</v>
      </c>
      <c r="C22" t="s">
        <v>673</v>
      </c>
      <c r="D22" t="s">
        <v>1423</v>
      </c>
      <c r="E22" t="s">
        <v>4303</v>
      </c>
      <c r="F22" t="s">
        <v>106</v>
      </c>
      <c r="G22" t="s">
        <v>953</v>
      </c>
      <c r="H22" t="s">
        <v>954</v>
      </c>
      <c r="I22" t="s">
        <v>3607</v>
      </c>
      <c r="J22" t="str">
        <f t="shared" si="0"/>
        <v>var COLLEGE_0080896F=L.circle([49.7038031,4.8007383], 50, {color:'red',fillColor:'red',fillOpacity: 0.5});COLLEGE_0080896F.bindPopup('&lt;p align=center&gt; &lt;font size=2&gt;&lt;b&gt;&lt;u&gt;COLLEGE DU VAL DE MEUSE&lt;/b&gt;&lt;/u&gt;&lt;br&gt; (public)&lt;br&gt;&lt;br&gt;&lt;i&gt;NOUVION-SUR-MEUSE');COLLEGE_0080896F.addTo(COLLEGE);</v>
      </c>
    </row>
    <row r="23" spans="1:10" x14ac:dyDescent="0.2">
      <c r="A23" t="s">
        <v>45</v>
      </c>
      <c r="B23" t="s">
        <v>43</v>
      </c>
      <c r="C23" t="s">
        <v>673</v>
      </c>
      <c r="D23" t="s">
        <v>1423</v>
      </c>
      <c r="E23" t="s">
        <v>4303</v>
      </c>
      <c r="F23" t="s">
        <v>44</v>
      </c>
      <c r="G23" t="s">
        <v>929</v>
      </c>
      <c r="H23" t="s">
        <v>930</v>
      </c>
      <c r="I23" t="s">
        <v>3608</v>
      </c>
      <c r="J23" t="str">
        <f t="shared" si="0"/>
        <v>var COLLEGE_0080036W=L.circle([49.8178279,4.74591], 50, {color:'red',fillColor:'red',fillOpacity: 0.5});COLLEGE_0080036W.bindPopup('&lt;p align=center&gt; &lt;font size=2&gt;&lt;b&gt;&lt;u&gt;COLLEGE JEAN ROGISSART&lt;/b&gt;&lt;/u&gt;&lt;br&gt; (public)&lt;br&gt;&lt;br&gt;&lt;i&gt;NOUZONVILLE');COLLEGE_0080036W.addTo(COLLEGE);</v>
      </c>
    </row>
    <row r="24" spans="1:10" x14ac:dyDescent="0.2">
      <c r="A24" t="s">
        <v>143</v>
      </c>
      <c r="B24" t="s">
        <v>142</v>
      </c>
      <c r="C24" t="s">
        <v>673</v>
      </c>
      <c r="D24" t="s">
        <v>1423</v>
      </c>
      <c r="E24" t="s">
        <v>4303</v>
      </c>
      <c r="F24" t="s">
        <v>584</v>
      </c>
      <c r="G24" t="s">
        <v>981</v>
      </c>
      <c r="H24" t="s">
        <v>982</v>
      </c>
      <c r="I24" t="s">
        <v>3616</v>
      </c>
      <c r="J24" t="str">
        <f t="shared" si="0"/>
        <v>var COLLEGE_0081103F=L.circle([49.6061246,4.960898], 50, {color:'red',fillColor:'red',fillOpacity: 0.5});COLLEGE_0081103F.bindPopup('&lt;p align=center&gt; &lt;font size=2&gt;&lt;b&gt;&lt;u&gt;COLLEGE RAUCOURT&lt;/b&gt;&lt;/u&gt;&lt;br&gt; (public)&lt;br&gt;&lt;br&gt;&lt;i&gt;RAUCOURT-ET-FLABA');COLLEGE_0081103F.addTo(COLLEGE);</v>
      </c>
    </row>
    <row r="25" spans="1:10" x14ac:dyDescent="0.2">
      <c r="A25" t="s">
        <v>48</v>
      </c>
      <c r="B25" t="s">
        <v>84</v>
      </c>
      <c r="C25" t="s">
        <v>674</v>
      </c>
      <c r="D25" t="s">
        <v>1423</v>
      </c>
      <c r="E25" t="s">
        <v>4303</v>
      </c>
      <c r="F25" t="s">
        <v>85</v>
      </c>
      <c r="G25" t="s">
        <v>1163</v>
      </c>
      <c r="H25" t="s">
        <v>1164</v>
      </c>
      <c r="I25" t="s">
        <v>3619</v>
      </c>
      <c r="J25" t="str">
        <f t="shared" si="0"/>
        <v>var COLLEGE_0080088C=L.circle([49.5039664,4.3639734], 50, {color:'red',fillColor:'red',fillOpacity: 0.5});COLLEGE_0080088C.bindPopup('&lt;p align=center&gt; &lt;font size=2&gt;&lt;b&gt;&lt;u&gt;COLLEGE STE THERESE&lt;/b&gt;&lt;/u&gt;&lt;br&gt; (privé)&lt;br&gt;&lt;br&gt;&lt;i&gt;RETHEL');COLLEGE_0080088C.addTo(COLLEGE);</v>
      </c>
    </row>
    <row r="26" spans="1:10" x14ac:dyDescent="0.2">
      <c r="A26" t="s">
        <v>48</v>
      </c>
      <c r="B26" t="s">
        <v>108</v>
      </c>
      <c r="C26" t="s">
        <v>673</v>
      </c>
      <c r="D26" t="s">
        <v>1423</v>
      </c>
      <c r="E26" t="s">
        <v>4303</v>
      </c>
      <c r="F26" t="s">
        <v>109</v>
      </c>
      <c r="G26" t="s">
        <v>955</v>
      </c>
      <c r="H26" t="s">
        <v>956</v>
      </c>
      <c r="I26" t="s">
        <v>3623</v>
      </c>
      <c r="J26" t="str">
        <f t="shared" si="0"/>
        <v>var COLLEGE_0080897G=L.circle([49.5117034,4.3672847], 50, {color:'red',fillColor:'red',fillOpacity: 0.5});COLLEGE_0080897G.bindPopup('&lt;p align=center&gt; &lt;font size=2&gt;&lt;b&gt;&lt;u&gt;COLLEGE ROBERT DE SORBON&lt;/b&gt;&lt;/u&gt;&lt;br&gt; (public)&lt;br&gt;&lt;br&gt;&lt;i&gt;RETHEL');COLLEGE_0080897G.addTo(COLLEGE);</v>
      </c>
    </row>
    <row r="27" spans="1:10" x14ac:dyDescent="0.2">
      <c r="A27" t="s">
        <v>51</v>
      </c>
      <c r="B27" t="s">
        <v>118</v>
      </c>
      <c r="C27" t="s">
        <v>673</v>
      </c>
      <c r="D27" t="s">
        <v>1423</v>
      </c>
      <c r="E27" t="s">
        <v>4303</v>
      </c>
      <c r="F27" t="s">
        <v>119</v>
      </c>
      <c r="G27" t="s">
        <v>963</v>
      </c>
      <c r="H27" t="s">
        <v>964</v>
      </c>
      <c r="I27" t="s">
        <v>3630</v>
      </c>
      <c r="J27" t="str">
        <f t="shared" si="0"/>
        <v>var COLLEGE_0080949N=L.circle([49.9345868,4.6465], 50, {color:'red',fillColor:'red',fillOpacity: 0.5});COLLEGE_0080949N.bindPopup('&lt;p align=center&gt; &lt;font size=2&gt;&lt;b&gt;&lt;u&gt;COLLEGE GEORGE SAND&lt;/b&gt;&lt;/u&gt;&lt;br&gt; (public)&lt;br&gt;&lt;br&gt;&lt;i&gt;REVIN');COLLEGE_0080949N.addTo(COLLEGE);</v>
      </c>
    </row>
    <row r="28" spans="1:10" x14ac:dyDescent="0.2">
      <c r="A28" t="s">
        <v>54</v>
      </c>
      <c r="B28" t="s">
        <v>52</v>
      </c>
      <c r="C28" t="s">
        <v>673</v>
      </c>
      <c r="D28" t="s">
        <v>1423</v>
      </c>
      <c r="E28" t="s">
        <v>4303</v>
      </c>
      <c r="F28" t="s">
        <v>53</v>
      </c>
      <c r="G28" t="s">
        <v>931</v>
      </c>
      <c r="H28" t="s">
        <v>932</v>
      </c>
      <c r="I28" t="s">
        <v>3631</v>
      </c>
      <c r="J28" t="str">
        <f t="shared" si="0"/>
        <v>var COLLEGE_0080042C=L.circle([49.8438962,4.532665], 50, {color:'red',fillColor:'red',fillOpacity: 0.5});COLLEGE_0080042C.bindPopup('&lt;p align=center&gt; &lt;font size=2&gt;&lt;b&gt;&lt;u&gt;COLLEGE DU BLANC MARAIS&lt;/b&gt;&lt;/u&gt;&lt;br&gt; (public)&lt;br&gt;&lt;br&gt;&lt;i&gt;RIMOGNE');COLLEGE_0080042C.addTo(COLLEGE);</v>
      </c>
    </row>
    <row r="29" spans="1:10" x14ac:dyDescent="0.2">
      <c r="A29" t="s">
        <v>134</v>
      </c>
      <c r="B29" t="s">
        <v>133</v>
      </c>
      <c r="C29" t="s">
        <v>673</v>
      </c>
      <c r="D29" t="s">
        <v>1423</v>
      </c>
      <c r="E29" t="s">
        <v>4303</v>
      </c>
      <c r="F29" t="s">
        <v>588</v>
      </c>
      <c r="G29" t="s">
        <v>973</v>
      </c>
      <c r="H29" t="s">
        <v>974</v>
      </c>
      <c r="I29" t="s">
        <v>3634</v>
      </c>
      <c r="J29" t="str">
        <f t="shared" si="0"/>
        <v>var COLLEGE_0081098A=L.circle([49.9289594,4.5299354], 50, {color:'red',fillColor:'red',fillOpacity: 0.5});COLLEGE_0081098A.bindPopup('&lt;p align=center&gt; &lt;font size=2&gt;&lt;b&gt;&lt;u&gt;COLLEGE ANDRÉE VIÉNOT&lt;/b&gt;&lt;/u&gt;&lt;br&gt; (public)&lt;br&gt;&lt;br&gt;&lt;i&gt;ROCROI');COLLEGE_0081098A.addTo(COLLEGE);</v>
      </c>
    </row>
    <row r="30" spans="1:10" x14ac:dyDescent="0.2">
      <c r="A30" t="s">
        <v>112</v>
      </c>
      <c r="B30" t="s">
        <v>110</v>
      </c>
      <c r="C30" t="s">
        <v>673</v>
      </c>
      <c r="D30" t="s">
        <v>1423</v>
      </c>
      <c r="E30" t="s">
        <v>4303</v>
      </c>
      <c r="F30" t="s">
        <v>111</v>
      </c>
      <c r="G30" t="s">
        <v>957</v>
      </c>
      <c r="H30" t="s">
        <v>958</v>
      </c>
      <c r="I30" t="s">
        <v>3637</v>
      </c>
      <c r="J30" t="str">
        <f t="shared" si="0"/>
        <v>var COLLEGE_0080909V=L.circle([49.4901896,4.3649838], 50, {color:'red',fillColor:'red',fillOpacity: 0.5});COLLEGE_0080909V.bindPopup('&lt;p align=center&gt; &lt;font size=2&gt;&lt;b&gt;&lt;u&gt;COLLEGE VALLIERE&lt;/b&gt;&lt;/u&gt;&lt;br&gt; (public)&lt;br&gt;&lt;br&gt;&lt;i&gt;SAULT-LES-RETHEL');COLLEGE_0080909V.addTo(COLLEGE);</v>
      </c>
    </row>
    <row r="31" spans="1:10" x14ac:dyDescent="0.2">
      <c r="A31" t="s">
        <v>57</v>
      </c>
      <c r="B31" t="s">
        <v>58</v>
      </c>
      <c r="C31" t="s">
        <v>673</v>
      </c>
      <c r="D31" t="s">
        <v>1423</v>
      </c>
      <c r="E31" t="s">
        <v>4303</v>
      </c>
      <c r="F31" t="s">
        <v>59</v>
      </c>
      <c r="G31" t="s">
        <v>933</v>
      </c>
      <c r="H31" t="s">
        <v>934</v>
      </c>
      <c r="I31" t="s">
        <v>3639</v>
      </c>
      <c r="J31" t="str">
        <f t="shared" si="0"/>
        <v>var COLLEGE_0080046G=L.circle([49.6995268,4.9527028], 50, {color:'red',fillColor:'red',fillOpacity: 0.5});COLLEGE_0080046G.bindPopup('&lt;p align=center&gt; &lt;font size=2&gt;&lt;b&gt;&lt;u&gt;COLLEGE ELISABETH DE NASSAU&lt;/b&gt;&lt;/u&gt;&lt;br&gt; (public)&lt;br&gt;&lt;br&gt;&lt;i&gt;SEDAN');COLLEGE_0080046G.addTo(COLLEGE);</v>
      </c>
    </row>
    <row r="32" spans="1:10" x14ac:dyDescent="0.2">
      <c r="A32" t="s">
        <v>57</v>
      </c>
      <c r="B32" t="s">
        <v>94</v>
      </c>
      <c r="C32" t="s">
        <v>673</v>
      </c>
      <c r="D32" t="s">
        <v>1423</v>
      </c>
      <c r="E32" t="s">
        <v>4303</v>
      </c>
      <c r="F32" t="s">
        <v>95</v>
      </c>
      <c r="G32" t="s">
        <v>943</v>
      </c>
      <c r="H32" t="s">
        <v>944</v>
      </c>
      <c r="I32" t="s">
        <v>3651</v>
      </c>
      <c r="J32" t="str">
        <f t="shared" si="0"/>
        <v>var COLLEGE_0080826E=L.circle([49.694299,4.9397976], 50, {color:'red',fillColor:'red',fillOpacity: 0.5});COLLEGE_0080826E.bindPopup('&lt;p align=center&gt; &lt;font size=2&gt;&lt;b&gt;&lt;u&gt;COLLEGE LE LAC&lt;/b&gt;&lt;/u&gt;&lt;br&gt; (public)&lt;br&gt;&lt;br&gt;&lt;i&gt;SEDAN');COLLEGE_0080826E.addTo(COLLEGE);</v>
      </c>
    </row>
    <row r="33" spans="1:10" x14ac:dyDescent="0.2">
      <c r="A33" t="s">
        <v>57</v>
      </c>
      <c r="B33" t="s">
        <v>113</v>
      </c>
      <c r="C33" t="s">
        <v>673</v>
      </c>
      <c r="D33" t="s">
        <v>1423</v>
      </c>
      <c r="E33" t="s">
        <v>4303</v>
      </c>
      <c r="F33" t="s">
        <v>114</v>
      </c>
      <c r="G33" t="s">
        <v>1333</v>
      </c>
      <c r="H33" t="s">
        <v>1334</v>
      </c>
      <c r="I33" t="s">
        <v>3654</v>
      </c>
      <c r="J33" t="str">
        <f t="shared" si="0"/>
        <v>var COLLEGE_0080910W=L.circle([49.6992311,4.9467024], 50, {color:'red',fillColor:'red',fillOpacity: 0.5});COLLEGE_0080910W.bindPopup('&lt;p align=center&gt; &lt;font size=2&gt;&lt;b&gt;&lt;u&gt;COLLEGE TURENNE&lt;/b&gt;&lt;/u&gt;&lt;br&gt; (public)&lt;br&gt;&lt;br&gt;&lt;i&gt;SEDAN');COLLEGE_0080910W.addTo(COLLEGE);</v>
      </c>
    </row>
    <row r="34" spans="1:10" x14ac:dyDescent="0.2">
      <c r="A34" t="s">
        <v>57</v>
      </c>
      <c r="B34" t="s">
        <v>124</v>
      </c>
      <c r="C34" t="s">
        <v>674</v>
      </c>
      <c r="D34" t="s">
        <v>1423</v>
      </c>
      <c r="E34" t="s">
        <v>4303</v>
      </c>
      <c r="F34" t="s">
        <v>77</v>
      </c>
      <c r="G34" t="s">
        <v>1169</v>
      </c>
      <c r="H34" t="s">
        <v>1170</v>
      </c>
      <c r="I34" t="s">
        <v>3656</v>
      </c>
      <c r="J34" t="str">
        <f t="shared" si="0"/>
        <v>var COLLEGE_0080995N=L.circle([49.7000019,4.9304687], 50, {color:'red',fillColor:'red',fillOpacity: 0.5});COLLEGE_0080995N.bindPopup('&lt;p align=center&gt; &lt;font size=2&gt;&lt;b&gt;&lt;u&gt;COLLEGE MABILLON&lt;/b&gt;&lt;/u&gt;&lt;br&gt; (privé)&lt;br&gt;&lt;br&gt;&lt;i&gt;SEDAN');COLLEGE_0080995N.addTo(COLLEGE);</v>
      </c>
    </row>
    <row r="35" spans="1:10" x14ac:dyDescent="0.2">
      <c r="A35" t="s">
        <v>1389</v>
      </c>
      <c r="B35" t="s">
        <v>144</v>
      </c>
      <c r="C35" t="s">
        <v>673</v>
      </c>
      <c r="D35" t="s">
        <v>1423</v>
      </c>
      <c r="E35" t="s">
        <v>4303</v>
      </c>
      <c r="F35" t="s">
        <v>586</v>
      </c>
      <c r="G35" t="s">
        <v>983</v>
      </c>
      <c r="H35" t="s">
        <v>984</v>
      </c>
      <c r="I35" t="s">
        <v>6507</v>
      </c>
      <c r="J35" t="str">
        <f t="shared" si="0"/>
        <v>var COLLEGE_0081104G=L.circle([49.6987289,4.4199636], 50, {color:'red',fillColor:'red',fillOpacity: 0.5});COLLEGE_0081104G.bindPopup('&lt;p align=center&gt; &lt;font size=2&gt;&lt;b&gt;&lt;u&gt;COLLEGE SIGNY L\'ABBAYE&lt;/b&gt;&lt;/u&gt;&lt;br&gt; (public)&lt;br&gt;&lt;br&gt;&lt;i&gt;SIGNY-L\'ABBAYE');COLLEGE_0081104G.addTo(COLLEGE);</v>
      </c>
    </row>
    <row r="36" spans="1:10" x14ac:dyDescent="0.2">
      <c r="A36" t="s">
        <v>148</v>
      </c>
      <c r="B36" t="s">
        <v>146</v>
      </c>
      <c r="C36" t="s">
        <v>673</v>
      </c>
      <c r="D36" t="s">
        <v>1423</v>
      </c>
      <c r="E36" t="s">
        <v>4303</v>
      </c>
      <c r="F36" t="s">
        <v>147</v>
      </c>
      <c r="G36" t="s">
        <v>985</v>
      </c>
      <c r="H36" t="s">
        <v>986</v>
      </c>
      <c r="I36" t="s">
        <v>3658</v>
      </c>
      <c r="J36" t="str">
        <f t="shared" si="0"/>
        <v>var COLLEGE_0081105H=L.circle([49.9052981,4.2845588], 50, {color:'red',fillColor:'red',fillOpacity: 0.5});COLLEGE_0081105H.bindPopup('&lt;p align=center&gt; &lt;font size=2&gt;&lt;b&gt;&lt;u&gt;COLLEGE MULTISITE SIGNY-LE-PETIT-LIART&lt;/b&gt;&lt;/u&gt;&lt;br&gt; (public)&lt;br&gt;&lt;br&gt;&lt;i&gt;SIGNY-LE-PETIT');COLLEGE_0081105H.addTo(COLLEGE);</v>
      </c>
    </row>
    <row r="37" spans="1:10" x14ac:dyDescent="0.2">
      <c r="A37" t="s">
        <v>127</v>
      </c>
      <c r="B37" t="s">
        <v>125</v>
      </c>
      <c r="C37" t="s">
        <v>673</v>
      </c>
      <c r="D37" t="s">
        <v>1423</v>
      </c>
      <c r="E37" t="s">
        <v>4303</v>
      </c>
      <c r="F37" t="s">
        <v>126</v>
      </c>
      <c r="G37" t="s">
        <v>967</v>
      </c>
      <c r="H37" t="s">
        <v>968</v>
      </c>
      <c r="I37" t="s">
        <v>3663</v>
      </c>
      <c r="J37" t="str">
        <f t="shared" si="0"/>
        <v>var COLLEGE_0081001V=L.circle([49.7435162,4.7430065], 50, {color:'red',fillColor:'red',fillOpacity: 0.5});COLLEGE_0081001V.bindPopup('&lt;p align=center&gt; &lt;font size=2&gt;&lt;b&gt;&lt;u&gt;COLLEGE JULES LEROUX&lt;/b&gt;&lt;/u&gt;&lt;br&gt; (public)&lt;br&gt;&lt;br&gt;&lt;i&gt;VILLERS-SEMEUSE');COLLEGE_0081001V.addTo(COLLEGE);</v>
      </c>
    </row>
    <row r="38" spans="1:10" x14ac:dyDescent="0.2">
      <c r="A38" t="s">
        <v>66</v>
      </c>
      <c r="B38" t="s">
        <v>64</v>
      </c>
      <c r="C38" t="s">
        <v>673</v>
      </c>
      <c r="D38" t="s">
        <v>1423</v>
      </c>
      <c r="E38" t="s">
        <v>4303</v>
      </c>
      <c r="F38" t="s">
        <v>65</v>
      </c>
      <c r="G38" t="s">
        <v>935</v>
      </c>
      <c r="H38" t="s">
        <v>936</v>
      </c>
      <c r="I38" t="s">
        <v>3667</v>
      </c>
      <c r="J38" t="str">
        <f t="shared" si="0"/>
        <v>var COLLEGE_0080052N=L.circle([50.0874677,4.7282222], 50, {color:'red',fillColor:'red',fillOpacity: 0.5});COLLEGE_0080052N.bindPopup('&lt;p align=center&gt; &lt;font size=2&gt;&lt;b&gt;&lt;u&gt;COLLEGE CHARLES BRUNEAU&lt;/b&gt;&lt;/u&gt;&lt;br&gt; (public)&lt;br&gt;&lt;br&gt;&lt;i&gt;VIREUX-WALLERAND');COLLEGE_0080052N.addTo(COLLEGE);</v>
      </c>
    </row>
    <row r="39" spans="1:10" x14ac:dyDescent="0.2">
      <c r="A39" t="s">
        <v>69</v>
      </c>
      <c r="B39" t="s">
        <v>86</v>
      </c>
      <c r="C39" t="s">
        <v>674</v>
      </c>
      <c r="D39" t="s">
        <v>1423</v>
      </c>
      <c r="E39" t="s">
        <v>4303</v>
      </c>
      <c r="F39" t="s">
        <v>87</v>
      </c>
      <c r="G39" t="s">
        <v>1165</v>
      </c>
      <c r="H39" t="s">
        <v>1166</v>
      </c>
      <c r="I39" t="s">
        <v>3672</v>
      </c>
      <c r="J39" t="str">
        <f t="shared" si="0"/>
        <v>var COLLEGE_0080089D=L.circle([49.3974608,4.6979957], 50, {color:'red',fillColor:'red',fillOpacity: 0.5});COLLEGE_0080089D.bindPopup('&lt;p align=center&gt; &lt;font size=2&gt;&lt;b&gt;&lt;u&gt;COLLEGE ST LOUIS&lt;/b&gt;&lt;/u&gt;&lt;br&gt; (privé)&lt;br&gt;&lt;br&gt;&lt;i&gt;VOUZIERS');COLLEGE_0080089D.addTo(COLLEGE);</v>
      </c>
    </row>
    <row r="40" spans="1:10" x14ac:dyDescent="0.2">
      <c r="A40" t="s">
        <v>69</v>
      </c>
      <c r="B40" t="s">
        <v>132</v>
      </c>
      <c r="C40" t="s">
        <v>673</v>
      </c>
      <c r="D40" t="s">
        <v>1423</v>
      </c>
      <c r="E40" t="s">
        <v>4303</v>
      </c>
      <c r="F40" t="s">
        <v>603</v>
      </c>
      <c r="G40" t="s">
        <v>971</v>
      </c>
      <c r="H40" t="s">
        <v>972</v>
      </c>
      <c r="I40" t="s">
        <v>3677</v>
      </c>
      <c r="J40" t="str">
        <f t="shared" si="0"/>
        <v>var COLLEGE_0081097Z=L.circle([49.403521,4.6957694], 50, {color:'red',fillColor:'red',fillOpacity: 0.5});COLLEGE_0081097Z.bindPopup('&lt;p align=center&gt; &lt;font size=2&gt;&lt;b&gt;&lt;u&gt;COLLEGE PAUL DROUOT&lt;/b&gt;&lt;/u&gt;&lt;br&gt; (public)&lt;br&gt;&lt;br&gt;&lt;i&gt;VOUZIERS');COLLEGE_0081097Z.addTo(COLLEGE);</v>
      </c>
    </row>
    <row r="41" spans="1:10" x14ac:dyDescent="0.2">
      <c r="A41" t="s">
        <v>602</v>
      </c>
      <c r="B41" t="s">
        <v>101</v>
      </c>
      <c r="C41" t="s">
        <v>673</v>
      </c>
      <c r="D41" t="s">
        <v>1423</v>
      </c>
      <c r="E41" t="s">
        <v>4303</v>
      </c>
      <c r="F41" t="s">
        <v>102</v>
      </c>
      <c r="G41" t="s">
        <v>949</v>
      </c>
      <c r="H41" t="s">
        <v>950</v>
      </c>
      <c r="I41" t="s">
        <v>3681</v>
      </c>
      <c r="J41" t="str">
        <f t="shared" si="0"/>
        <v>var COLLEGE_0080839U=L.circle([49.736173,4.8576174], 50, {color:'red',fillColor:'red',fillOpacity: 0.5});COLLEGE_0080839U.bindPopup('&lt;p align=center&gt; &lt;font size=2&gt;&lt;b&gt;&lt;u&gt;COLLEGE PASTEUR&lt;/b&gt;&lt;/u&gt;&lt;br&gt; (public)&lt;br&gt;&lt;br&gt;&lt;i&gt;VRIGNE AUX BOIS');COLLEGE_0080839U.addTo(COLLEGE);</v>
      </c>
    </row>
    <row r="42" spans="1:10" x14ac:dyDescent="0.2">
      <c r="A42" t="s">
        <v>591</v>
      </c>
      <c r="B42" t="s">
        <v>244</v>
      </c>
      <c r="C42" t="s">
        <v>673</v>
      </c>
      <c r="D42" t="s">
        <v>1423</v>
      </c>
      <c r="E42" t="s">
        <v>4303</v>
      </c>
      <c r="F42" t="s">
        <v>245</v>
      </c>
      <c r="G42" t="s">
        <v>1023</v>
      </c>
      <c r="H42" t="s">
        <v>1024</v>
      </c>
      <c r="I42" t="s">
        <v>6508</v>
      </c>
      <c r="J42" t="str">
        <f t="shared" si="0"/>
        <v>var COLLEGE_0100806X=L.circle([48.2224321,3.7423856], 50, {color:'red',fillColor:'red',fillOpacity: 0.5});COLLEGE_0100806X.bindPopup('&lt;p align=center&gt; &lt;font size=2&gt;&lt;b&gt;&lt;u&gt;COLLEGE D\'OTHE ET VANNE&lt;/b&gt;&lt;/u&gt;&lt;br&gt; (public)&lt;br&gt;&lt;br&gt;&lt;i&gt;AIX-VILLEMAUR-PALIS');COLLEGE_0100806X.addTo(COLLEGE);</v>
      </c>
    </row>
    <row r="43" spans="1:10" x14ac:dyDescent="0.2">
      <c r="A43" t="s">
        <v>231</v>
      </c>
      <c r="B43" t="s">
        <v>229</v>
      </c>
      <c r="C43" t="s">
        <v>673</v>
      </c>
      <c r="D43" t="s">
        <v>1423</v>
      </c>
      <c r="E43" t="s">
        <v>4303</v>
      </c>
      <c r="F43" t="s">
        <v>230</v>
      </c>
      <c r="G43" t="s">
        <v>1013</v>
      </c>
      <c r="H43" t="s">
        <v>1014</v>
      </c>
      <c r="I43" t="s">
        <v>3691</v>
      </c>
      <c r="J43" t="str">
        <f t="shared" si="0"/>
        <v>var COLLEGE_0100665U=L.circle([48.5343138,4.1546268], 50, {color:'red',fillColor:'red',fillOpacity: 0.5});COLLEGE_0100665U.bindPopup('&lt;p align=center&gt; &lt;font size=2&gt;&lt;b&gt;&lt;u&gt;COLLEGE DE LA VOIE CHATELAINE&lt;/b&gt;&lt;/u&gt;&lt;br&gt; (public)&lt;br&gt;&lt;br&gt;&lt;i&gt;ARCIS-SUR-AUBE');COLLEGE_0100665U.addTo(COLLEGE);</v>
      </c>
    </row>
    <row r="44" spans="1:10" x14ac:dyDescent="0.2">
      <c r="A44" t="s">
        <v>152</v>
      </c>
      <c r="B44" t="s">
        <v>248</v>
      </c>
      <c r="C44" t="s">
        <v>673</v>
      </c>
      <c r="D44" t="s">
        <v>1423</v>
      </c>
      <c r="E44" t="s">
        <v>4303</v>
      </c>
      <c r="F44" t="s">
        <v>151</v>
      </c>
      <c r="G44" t="s">
        <v>1027</v>
      </c>
      <c r="H44" t="s">
        <v>1028</v>
      </c>
      <c r="I44" t="s">
        <v>3698</v>
      </c>
      <c r="J44" t="str">
        <f t="shared" si="0"/>
        <v>var COLLEGE_0100902B=L.circle([48.2281029,4.7052908], 50, {color:'red',fillColor:'red',fillOpacity: 0.5});COLLEGE_0100902B.bindPopup('&lt;p align=center&gt; &lt;font size=2&gt;&lt;b&gt;&lt;u&gt;COLLEGE GASTON BACHELARD&lt;/b&gt;&lt;/u&gt;&lt;br&gt; (public)&lt;br&gt;&lt;br&gt;&lt;i&gt;BAR-SUR-AUBE');COLLEGE_0100902B.addTo(COLLEGE);</v>
      </c>
    </row>
    <row r="45" spans="1:10" x14ac:dyDescent="0.2">
      <c r="A45" t="s">
        <v>155</v>
      </c>
      <c r="B45" t="s">
        <v>156</v>
      </c>
      <c r="C45" t="s">
        <v>673</v>
      </c>
      <c r="D45" t="s">
        <v>1423</v>
      </c>
      <c r="E45" t="s">
        <v>4303</v>
      </c>
      <c r="F45" t="s">
        <v>157</v>
      </c>
      <c r="G45" t="s">
        <v>987</v>
      </c>
      <c r="H45" t="s">
        <v>988</v>
      </c>
      <c r="I45" t="s">
        <v>3700</v>
      </c>
      <c r="J45" t="str">
        <f t="shared" si="0"/>
        <v>var COLLEGE_0100005B=L.circle([48.1136357,4.3776963], 50, {color:'red',fillColor:'red',fillOpacity: 0.5});COLLEGE_0100005B.bindPopup('&lt;p align=center&gt; &lt;font size=2&gt;&lt;b&gt;&lt;u&gt;COLLEGE PAUL PORTIER&lt;/b&gt;&lt;/u&gt;&lt;br&gt; (public)&lt;br&gt;&lt;br&gt;&lt;i&gt;BAR-SUR-SEINE');COLLEGE_0100005B.addTo(COLLEGE);</v>
      </c>
    </row>
    <row r="46" spans="1:10" x14ac:dyDescent="0.2">
      <c r="A46" t="s">
        <v>155</v>
      </c>
      <c r="B46" t="s">
        <v>232</v>
      </c>
      <c r="C46" t="s">
        <v>674</v>
      </c>
      <c r="D46" t="s">
        <v>1423</v>
      </c>
      <c r="E46" t="s">
        <v>4303</v>
      </c>
      <c r="F46" t="s">
        <v>233</v>
      </c>
      <c r="G46" t="s">
        <v>1353</v>
      </c>
      <c r="H46" t="s">
        <v>1354</v>
      </c>
      <c r="I46" t="s">
        <v>3704</v>
      </c>
      <c r="J46" t="str">
        <f t="shared" si="0"/>
        <v>var COLLEGE_0100745F=L.circle([48.1100472,4.3764915], 50, {color:'red',fillColor:'red',fillOpacity: 0.5});COLLEGE_0100745F.bindPopup('&lt;p align=center&gt; &lt;font size=2&gt;&lt;b&gt;&lt;u&gt;COLLEGE HENRI BRETON&lt;/b&gt;&lt;/u&gt;&lt;br&gt; (privé)&lt;br&gt;&lt;br&gt;&lt;i&gt;BAR-SUR-SEINE');COLLEGE_0100745F.addTo(COLLEGE);</v>
      </c>
    </row>
    <row r="47" spans="1:10" x14ac:dyDescent="0.2">
      <c r="A47" t="s">
        <v>236</v>
      </c>
      <c r="B47" t="s">
        <v>234</v>
      </c>
      <c r="C47" t="s">
        <v>673</v>
      </c>
      <c r="D47" t="s">
        <v>1423</v>
      </c>
      <c r="E47" t="s">
        <v>4303</v>
      </c>
      <c r="F47" t="s">
        <v>235</v>
      </c>
      <c r="G47" t="s">
        <v>1015</v>
      </c>
      <c r="H47" t="s">
        <v>1016</v>
      </c>
      <c r="I47" t="s">
        <v>3708</v>
      </c>
      <c r="J47" t="str">
        <f t="shared" si="0"/>
        <v>var COLLEGE_0100765C=L.circle([48.1911644,3.9907696], 50, {color:'red',fillColor:'red',fillOpacity: 0.5});COLLEGE_0100765C.bindPopup('&lt;p align=center&gt; &lt;font size=2&gt;&lt;b&gt;&lt;u&gt;COLLEGE MAX HUTIN&lt;/b&gt;&lt;/u&gt;&lt;br&gt; (public)&lt;br&gt;&lt;br&gt;&lt;i&gt;BOUILLY');COLLEGE_0100765C.addTo(COLLEGE);</v>
      </c>
    </row>
    <row r="48" spans="1:10" x14ac:dyDescent="0.2">
      <c r="A48" t="s">
        <v>160</v>
      </c>
      <c r="B48" t="s">
        <v>158</v>
      </c>
      <c r="C48" t="s">
        <v>673</v>
      </c>
      <c r="D48" t="s">
        <v>1423</v>
      </c>
      <c r="E48" t="s">
        <v>4303</v>
      </c>
      <c r="F48" t="s">
        <v>159</v>
      </c>
      <c r="G48" t="s">
        <v>989</v>
      </c>
      <c r="H48" t="s">
        <v>990</v>
      </c>
      <c r="I48" t="s">
        <v>3710</v>
      </c>
      <c r="J48" t="str">
        <f t="shared" si="0"/>
        <v>var COLLEGE_0100007D=L.circle([48.3854302,4.5251354], 50, {color:'red',fillColor:'red',fillOpacity: 0.5});COLLEGE_0100007D.bindPopup('&lt;p align=center&gt; &lt;font size=2&gt;&lt;b&gt;&lt;u&gt;COLLEGE JULIEN REGNIER&lt;/b&gt;&lt;/u&gt;&lt;br&gt; (public)&lt;br&gt;&lt;br&gt;&lt;i&gt;BRIENNE-LE-CHATEAU');COLLEGE_0100007D.addTo(COLLEGE);</v>
      </c>
    </row>
    <row r="49" spans="1:10" x14ac:dyDescent="0.2">
      <c r="A49" t="s">
        <v>163</v>
      </c>
      <c r="B49" t="s">
        <v>161</v>
      </c>
      <c r="C49" t="s">
        <v>673</v>
      </c>
      <c r="D49" t="s">
        <v>1423</v>
      </c>
      <c r="E49" t="s">
        <v>4303</v>
      </c>
      <c r="F49" t="s">
        <v>162</v>
      </c>
      <c r="G49" t="s">
        <v>991</v>
      </c>
      <c r="H49" t="s">
        <v>992</v>
      </c>
      <c r="I49" t="s">
        <v>3713</v>
      </c>
      <c r="J49" t="str">
        <f t="shared" si="0"/>
        <v>var COLLEGE_0100008E=L.circle([48.0590638,4.1444084], 50, {color:'red',fillColor:'red',fillOpacity: 0.5});COLLEGE_0100008E.bindPopup('&lt;p align=center&gt; &lt;font size=2&gt;&lt;b&gt;&lt;u&gt;COLLEGE AMADIS JAMYN&lt;/b&gt;&lt;/u&gt;&lt;br&gt; (public)&lt;br&gt;&lt;br&gt;&lt;i&gt;CHAOURCE');COLLEGE_0100008E.addTo(COLLEGE);</v>
      </c>
    </row>
    <row r="50" spans="1:10" x14ac:dyDescent="0.2">
      <c r="A50" t="s">
        <v>169</v>
      </c>
      <c r="B50" t="s">
        <v>167</v>
      </c>
      <c r="C50" t="s">
        <v>673</v>
      </c>
      <c r="D50" t="s">
        <v>1423</v>
      </c>
      <c r="E50" t="s">
        <v>4303</v>
      </c>
      <c r="F50" t="s">
        <v>168</v>
      </c>
      <c r="G50" t="s">
        <v>995</v>
      </c>
      <c r="H50" t="s">
        <v>996</v>
      </c>
      <c r="I50" t="s">
        <v>3716</v>
      </c>
      <c r="J50" t="str">
        <f t="shared" si="0"/>
        <v>var COLLEGE_0100010G=L.circle([48.0423408,3.9117406], 50, {color:'red',fillColor:'red',fillOpacity: 0.5});COLLEGE_0100010G.bindPopup('&lt;p align=center&gt; &lt;font size=2&gt;&lt;b&gt;&lt;u&gt;COLLEGE EUGENE BELGRAND&lt;/b&gt;&lt;/u&gt;&lt;br&gt; (public)&lt;br&gt;&lt;br&gt;&lt;i&gt;ERVY-LE-CHATEL');COLLEGE_0100010G.addTo(COLLEGE);</v>
      </c>
    </row>
    <row r="51" spans="1:10" x14ac:dyDescent="0.2">
      <c r="A51" t="s">
        <v>166</v>
      </c>
      <c r="B51" t="s">
        <v>164</v>
      </c>
      <c r="C51" t="s">
        <v>673</v>
      </c>
      <c r="D51" t="s">
        <v>1423</v>
      </c>
      <c r="E51" t="s">
        <v>4303</v>
      </c>
      <c r="F51" t="s">
        <v>165</v>
      </c>
      <c r="G51" t="s">
        <v>993</v>
      </c>
      <c r="H51" t="s">
        <v>994</v>
      </c>
      <c r="I51" t="s">
        <v>3720</v>
      </c>
      <c r="J51" t="str">
        <f t="shared" si="0"/>
        <v>var COLLEGE_0100009F=L.circle([48.3106551,4.0399133], 50, {color:'red',fillColor:'red',fillOpacity: 0.5});COLLEGE_0100009F.bindPopup('&lt;p align=center&gt; &lt;font size=2&gt;&lt;b&gt;&lt;u&gt;COLLEGE ALBERT CAMUS&lt;/b&gt;&lt;/u&gt;&lt;br&gt; (public)&lt;br&gt;&lt;br&gt;&lt;i&gt;LA CHAPELLE-SAINT-LUC');COLLEGE_0100009F.addTo(COLLEGE);</v>
      </c>
    </row>
    <row r="52" spans="1:10" x14ac:dyDescent="0.2">
      <c r="A52" t="s">
        <v>166</v>
      </c>
      <c r="B52" t="s">
        <v>246</v>
      </c>
      <c r="C52" t="s">
        <v>673</v>
      </c>
      <c r="D52" t="s">
        <v>1423</v>
      </c>
      <c r="E52" t="s">
        <v>4303</v>
      </c>
      <c r="F52" t="s">
        <v>247</v>
      </c>
      <c r="G52" t="s">
        <v>1025</v>
      </c>
      <c r="H52" t="s">
        <v>1026</v>
      </c>
      <c r="I52" t="s">
        <v>3725</v>
      </c>
      <c r="J52" t="str">
        <f t="shared" si="0"/>
        <v>var COLLEGE_0100807Y=L.circle([48.3045476,4.0338179], 50, {color:'red',fillColor:'red',fillOpacity: 0.5});COLLEGE_0100807Y.bindPopup('&lt;p align=center&gt; &lt;font size=2&gt;&lt;b&gt;&lt;u&gt;COLLEGE PIERRE BROSSOLETTE&lt;/b&gt;&lt;/u&gt;&lt;br&gt; (public)&lt;br&gt;&lt;br&gt;&lt;i&gt;LA CHAPELLE-SAINT-LUC');COLLEGE_0100807Y.addTo(COLLEGE);</v>
      </c>
    </row>
    <row r="53" spans="1:10" x14ac:dyDescent="0.2">
      <c r="A53" t="s">
        <v>197</v>
      </c>
      <c r="B53" t="s">
        <v>195</v>
      </c>
      <c r="C53" t="s">
        <v>673</v>
      </c>
      <c r="D53" t="s">
        <v>1423</v>
      </c>
      <c r="E53" t="s">
        <v>4303</v>
      </c>
      <c r="F53" t="s">
        <v>196</v>
      </c>
      <c r="G53" t="s">
        <v>1007</v>
      </c>
      <c r="H53" t="s">
        <v>1008</v>
      </c>
      <c r="I53" t="s">
        <v>3741</v>
      </c>
      <c r="J53" t="str">
        <f t="shared" si="0"/>
        <v>var COLLEGE_0100033G=L.circle([48.260319,4.2543186], 50, {color:'red',fillColor:'red',fillOpacity: 0.5});COLLEGE_0100033G.bindPopup('&lt;p align=center&gt; &lt;font size=2&gt;&lt;b&gt;&lt;u&gt;COLLEGE CHARLES DELAUNAY&lt;/b&gt;&lt;/u&gt;&lt;br&gt; (public)&lt;br&gt;&lt;br&gt;&lt;i&gt;LUSIGNY-SUR-BARSE');COLLEGE_0100033G.addTo(COLLEGE);</v>
      </c>
    </row>
    <row r="54" spans="1:10" x14ac:dyDescent="0.2">
      <c r="A54" t="s">
        <v>171</v>
      </c>
      <c r="B54" t="s">
        <v>170</v>
      </c>
      <c r="C54" t="s">
        <v>673</v>
      </c>
      <c r="D54" t="s">
        <v>1423</v>
      </c>
      <c r="E54" t="s">
        <v>4303</v>
      </c>
      <c r="F54" t="s">
        <v>50</v>
      </c>
      <c r="G54" t="s">
        <v>997</v>
      </c>
      <c r="H54" t="s">
        <v>998</v>
      </c>
      <c r="I54" t="s">
        <v>3743</v>
      </c>
      <c r="J54" t="str">
        <f t="shared" si="0"/>
        <v>var COLLEGE_0100011H=L.circle([48.3985707,3.7321574], 50, {color:'red',fillColor:'red',fillOpacity: 0.5});COLLEGE_0100011H.bindPopup('&lt;p align=center&gt; &lt;font size=2&gt;&lt;b&gt;&lt;u&gt;COLLEGE JEAN MOULIN&lt;/b&gt;&lt;/u&gt;&lt;br&gt; (public)&lt;br&gt;&lt;br&gt;&lt;i&gt;MARIGNY-LE-CHATEL');COLLEGE_0100011H.addTo(COLLEGE);</v>
      </c>
    </row>
    <row r="55" spans="1:10" x14ac:dyDescent="0.2">
      <c r="A55" t="s">
        <v>239</v>
      </c>
      <c r="B55" t="s">
        <v>237</v>
      </c>
      <c r="C55" t="s">
        <v>673</v>
      </c>
      <c r="D55" t="s">
        <v>1423</v>
      </c>
      <c r="E55" t="s">
        <v>4303</v>
      </c>
      <c r="F55" t="s">
        <v>238</v>
      </c>
      <c r="G55" t="s">
        <v>1017</v>
      </c>
      <c r="H55" t="s">
        <v>1018</v>
      </c>
      <c r="I55" t="s">
        <v>3744</v>
      </c>
      <c r="J55" t="str">
        <f t="shared" si="0"/>
        <v>var COLLEGE_0100785Z=L.circle([48.5138874,3.8895952], 50, {color:'red',fillColor:'red',fillOpacity: 0.5});COLLEGE_0100785Z.bindPopup('&lt;p align=center&gt; &lt;font size=2&gt;&lt;b&gt;&lt;u&gt;COLLEGE PIERRE LABONDE&lt;/b&gt;&lt;/u&gt;&lt;br&gt; (public)&lt;br&gt;&lt;br&gt;&lt;i&gt;MERY-SUR-SEINE');COLLEGE_0100785Z.addTo(COLLEGE);</v>
      </c>
    </row>
    <row r="56" spans="1:10" x14ac:dyDescent="0.2">
      <c r="A56" t="s">
        <v>206</v>
      </c>
      <c r="B56" t="s">
        <v>204</v>
      </c>
      <c r="C56" t="s">
        <v>674</v>
      </c>
      <c r="D56" t="s">
        <v>1423</v>
      </c>
      <c r="E56" t="s">
        <v>4303</v>
      </c>
      <c r="F56" t="s">
        <v>205</v>
      </c>
      <c r="G56" t="s">
        <v>1171</v>
      </c>
      <c r="H56" t="s">
        <v>1172</v>
      </c>
      <c r="I56" t="s">
        <v>3745</v>
      </c>
      <c r="J56" t="str">
        <f t="shared" si="0"/>
        <v>var COLLEGE_0100051B=L.circle([48.30117,3.7636321], 50, {color:'red',fillColor:'red',fillOpacity: 0.5});COLLEGE_0100051B.bindPopup('&lt;p align=center&gt; &lt;font size=2&gt;&lt;b&gt;&lt;u&gt;COLLEGE ST LOUP&lt;/b&gt;&lt;/u&gt;&lt;br&gt; (privé)&lt;br&gt;&lt;br&gt;&lt;i&gt;MESNIL-SAINT-LOUP');COLLEGE_0100051B.addTo(COLLEGE);</v>
      </c>
    </row>
    <row r="57" spans="1:10" x14ac:dyDescent="0.2">
      <c r="A57" t="s">
        <v>242</v>
      </c>
      <c r="B57" t="s">
        <v>240</v>
      </c>
      <c r="C57" t="s">
        <v>673</v>
      </c>
      <c r="D57" t="s">
        <v>1423</v>
      </c>
      <c r="E57" t="s">
        <v>4303</v>
      </c>
      <c r="F57" t="s">
        <v>241</v>
      </c>
      <c r="G57" t="s">
        <v>1019</v>
      </c>
      <c r="H57" t="s">
        <v>1020</v>
      </c>
      <c r="I57" t="s">
        <v>3754</v>
      </c>
      <c r="J57" t="str">
        <f t="shared" si="0"/>
        <v>var COLLEGE_0100786A=L.circle([48.494101,3.50391], 50, {color:'red',fillColor:'red',fillOpacity: 0.5});COLLEGE_0100786A.bindPopup('&lt;p align=center&gt; &lt;font size=2&gt;&lt;b&gt;&lt;u&gt;COLLEGE JEAN JAURES&lt;/b&gt;&lt;/u&gt;&lt;br&gt; (public)&lt;br&gt;&lt;br&gt;&lt;i&gt;NOGENT-SUR-SEINE');COLLEGE_0100786A.addTo(COLLEGE);</v>
      </c>
    </row>
    <row r="58" spans="1:10" x14ac:dyDescent="0.2">
      <c r="A58" t="s">
        <v>174</v>
      </c>
      <c r="B58" t="s">
        <v>172</v>
      </c>
      <c r="C58" t="s">
        <v>673</v>
      </c>
      <c r="D58" t="s">
        <v>1423</v>
      </c>
      <c r="E58" t="s">
        <v>4303</v>
      </c>
      <c r="F58" t="s">
        <v>173</v>
      </c>
      <c r="G58" t="s">
        <v>999</v>
      </c>
      <c r="H58" t="s">
        <v>1000</v>
      </c>
      <c r="I58" t="s">
        <v>3758</v>
      </c>
      <c r="J58" t="str">
        <f t="shared" si="0"/>
        <v>var COLLEGE_0100013K=L.circle([48.3613161,4.3313645], 50, {color:'red',fillColor:'red',fillOpacity: 0.5});COLLEGE_0100013K.bindPopup('&lt;p align=center&gt; &lt;font size=2&gt;&lt;b&gt;&lt;u&gt;COLLEGE DES ROISES&lt;/b&gt;&lt;/u&gt;&lt;br&gt; (public)&lt;br&gt;&lt;br&gt;&lt;i&gt;PINEY');COLLEGE_0100013K.addTo(COLLEGE);</v>
      </c>
    </row>
    <row r="59" spans="1:10" x14ac:dyDescent="0.2">
      <c r="A59" t="s">
        <v>265</v>
      </c>
      <c r="B59" t="s">
        <v>263</v>
      </c>
      <c r="C59" t="s">
        <v>673</v>
      </c>
      <c r="D59" t="s">
        <v>1423</v>
      </c>
      <c r="E59" t="s">
        <v>4303</v>
      </c>
      <c r="F59" t="s">
        <v>264</v>
      </c>
      <c r="G59" t="s">
        <v>1033</v>
      </c>
      <c r="H59" t="s">
        <v>1034</v>
      </c>
      <c r="I59" t="s">
        <v>3762</v>
      </c>
      <c r="J59" t="str">
        <f t="shared" si="0"/>
        <v>var COLLEGE_0101031S=L.circle([48.3243182,4.095716], 50, {color:'red',fillColor:'red',fillOpacity: 0.5});COLLEGE_0101031S.bindPopup('&lt;p align=center&gt; &lt;font size=2&gt;&lt;b&gt;&lt;u&gt;COLLEGE EUREKA&lt;/b&gt;&lt;/u&gt;&lt;br&gt; (public)&lt;br&gt;&lt;br&gt;&lt;i&gt;PONT-SAINTE-MARIE');COLLEGE_0101031S.addTo(COLLEGE);</v>
      </c>
    </row>
    <row r="60" spans="1:10" x14ac:dyDescent="0.2">
      <c r="A60" t="s">
        <v>177</v>
      </c>
      <c r="B60" t="s">
        <v>207</v>
      </c>
      <c r="C60" t="s">
        <v>674</v>
      </c>
      <c r="D60" t="s">
        <v>1423</v>
      </c>
      <c r="E60" t="s">
        <v>4303</v>
      </c>
      <c r="F60" t="s">
        <v>208</v>
      </c>
      <c r="G60" t="s">
        <v>1173</v>
      </c>
      <c r="H60" t="s">
        <v>1174</v>
      </c>
      <c r="I60" t="s">
        <v>3766</v>
      </c>
      <c r="J60" t="str">
        <f t="shared" si="0"/>
        <v>var COLLEGE_0100054E=L.circle([48.5205368,3.7290401], 50, {color:'red',fillColor:'red',fillOpacity: 0.5});COLLEGE_0100054E.bindPopup('&lt;p align=center&gt; &lt;font size=2&gt;&lt;b&gt;&lt;u&gt;COLLEGE ST JOSEPH&lt;/b&gt;&lt;/u&gt;&lt;br&gt; (privé)&lt;br&gt;&lt;br&gt;&lt;i&gt;ROMILLY-SUR-SEINE');COLLEGE_0100054E.addTo(COLLEGE);</v>
      </c>
    </row>
    <row r="61" spans="1:10" x14ac:dyDescent="0.2">
      <c r="A61" t="s">
        <v>177</v>
      </c>
      <c r="B61" t="s">
        <v>243</v>
      </c>
      <c r="C61" t="s">
        <v>673</v>
      </c>
      <c r="D61" t="s">
        <v>1423</v>
      </c>
      <c r="E61" t="s">
        <v>4303</v>
      </c>
      <c r="F61" t="s">
        <v>228</v>
      </c>
      <c r="G61" t="s">
        <v>1021</v>
      </c>
      <c r="H61" t="s">
        <v>1022</v>
      </c>
      <c r="I61" t="s">
        <v>3773</v>
      </c>
      <c r="J61" t="str">
        <f t="shared" si="0"/>
        <v>var COLLEGE_0100787B=L.circle([48.5208742,3.7268374], 50, {color:'red',fillColor:'red',fillOpacity: 0.5});COLLEGE_0100787B.bindPopup('&lt;p align=center&gt; &lt;font size=2&gt;&lt;b&gt;&lt;u&gt;COLLEGE PAUL LANGEVIN&lt;/b&gt;&lt;/u&gt;&lt;br&gt; (public)&lt;br&gt;&lt;br&gt;&lt;i&gt;ROMILLY-SUR-SEINE');COLLEGE_0100787B.addTo(COLLEGE);</v>
      </c>
    </row>
    <row r="62" spans="1:10" x14ac:dyDescent="0.2">
      <c r="A62" t="s">
        <v>177</v>
      </c>
      <c r="B62" t="s">
        <v>249</v>
      </c>
      <c r="C62" t="s">
        <v>673</v>
      </c>
      <c r="D62" t="s">
        <v>1423</v>
      </c>
      <c r="E62" t="s">
        <v>4303</v>
      </c>
      <c r="F62" t="s">
        <v>250</v>
      </c>
      <c r="G62" t="s">
        <v>1029</v>
      </c>
      <c r="H62" t="s">
        <v>1030</v>
      </c>
      <c r="I62" t="s">
        <v>3775</v>
      </c>
      <c r="J62" t="str">
        <f t="shared" si="0"/>
        <v>var COLLEGE_0100905E=L.circle([48.5173628,3.7172354], 50, {color:'red',fillColor:'red',fillOpacity: 0.5});COLLEGE_0100905E.bindPopup('&lt;p align=center&gt; &lt;font size=2&gt;&lt;b&gt;&lt;u&gt;COLLEGE LE NOYER MARCHAND&lt;/b&gt;&lt;/u&gt;&lt;br&gt; (public)&lt;br&gt;&lt;br&gt;&lt;i&gt;ROMILLY-SUR-SEINE');COLLEGE_0100905E.addTo(COLLEGE);</v>
      </c>
    </row>
    <row r="63" spans="1:10" x14ac:dyDescent="0.2">
      <c r="A63" t="s">
        <v>182</v>
      </c>
      <c r="B63" t="s">
        <v>180</v>
      </c>
      <c r="C63" t="s">
        <v>673</v>
      </c>
      <c r="D63" t="s">
        <v>1423</v>
      </c>
      <c r="E63" t="s">
        <v>4303</v>
      </c>
      <c r="F63" t="s">
        <v>181</v>
      </c>
      <c r="G63" t="s">
        <v>1001</v>
      </c>
      <c r="H63" t="s">
        <v>1002</v>
      </c>
      <c r="I63" t="s">
        <v>3780</v>
      </c>
      <c r="J63" t="str">
        <f t="shared" si="0"/>
        <v>var COLLEGE_0100019S=L.circle([48.2838664,3.7243004], 50, {color:'red',fillColor:'red',fillOpacity: 0.5});COLLEGE_0100019S.bindPopup('&lt;p align=center&gt; &lt;font size=2&gt;&lt;b&gt;&lt;u&gt;COLLEGE DE LA VILLENEUVE&lt;/b&gt;&lt;/u&gt;&lt;br&gt; (public)&lt;br&gt;&lt;br&gt;&lt;i&gt;SAINT-ANDRE-LES-VERGERS');COLLEGE_0100019S.addTo(COLLEGE);</v>
      </c>
    </row>
    <row r="64" spans="1:10" x14ac:dyDescent="0.2">
      <c r="A64" t="s">
        <v>211</v>
      </c>
      <c r="B64" t="s">
        <v>209</v>
      </c>
      <c r="C64" t="s">
        <v>674</v>
      </c>
      <c r="D64" t="s">
        <v>1423</v>
      </c>
      <c r="E64" t="s">
        <v>4303</v>
      </c>
      <c r="F64" t="s">
        <v>210</v>
      </c>
      <c r="G64" t="s">
        <v>1351</v>
      </c>
      <c r="H64" t="s">
        <v>1352</v>
      </c>
      <c r="I64" t="s">
        <v>3787</v>
      </c>
      <c r="J64" t="str">
        <f t="shared" si="0"/>
        <v>var COLLEGE_0100055F=L.circle([48.2949764,4.0589396], 50, {color:'red',fillColor:'red',fillOpacity: 0.5});COLLEGE_0100055F.bindPopup('&lt;p align=center&gt; &lt;font size=2&gt;&lt;b&gt;&lt;u&gt;COLLEGE LOUIS BRISSON&lt;/b&gt;&lt;/u&gt;&lt;br&gt; (privé)&lt;br&gt;&lt;br&gt;&lt;i&gt;SAINTE-SAVINE');COLLEGE_0100055F.addTo(COLLEGE);</v>
      </c>
    </row>
    <row r="65" spans="1:10" x14ac:dyDescent="0.2">
      <c r="A65" t="s">
        <v>211</v>
      </c>
      <c r="B65" t="s">
        <v>227</v>
      </c>
      <c r="C65" t="s">
        <v>673</v>
      </c>
      <c r="D65" t="s">
        <v>1423</v>
      </c>
      <c r="E65" t="s">
        <v>4303</v>
      </c>
      <c r="F65" t="s">
        <v>228</v>
      </c>
      <c r="G65" t="s">
        <v>1011</v>
      </c>
      <c r="H65" t="s">
        <v>1012</v>
      </c>
      <c r="I65" t="s">
        <v>3773</v>
      </c>
      <c r="J65" t="str">
        <f t="shared" si="0"/>
        <v>var COLLEGE_0100664T=L.circle([48.2981448,4.0427154], 50, {color:'red',fillColor:'red',fillOpacity: 0.5});COLLEGE_0100664T.bindPopup('&lt;p align=center&gt; &lt;font size=2&gt;&lt;b&gt;&lt;u&gt;COLLEGE PAUL LANGEVIN&lt;/b&gt;&lt;/u&gt;&lt;br&gt; (public)&lt;br&gt;&lt;br&gt;&lt;i&gt;SAINTE-SAVINE');COLLEGE_0100664T.addTo(COLLEGE);</v>
      </c>
    </row>
    <row r="66" spans="1:10" x14ac:dyDescent="0.2">
      <c r="A66" t="s">
        <v>185</v>
      </c>
      <c r="B66" t="s">
        <v>193</v>
      </c>
      <c r="C66" t="s">
        <v>673</v>
      </c>
      <c r="D66" t="s">
        <v>1423</v>
      </c>
      <c r="E66" t="s">
        <v>4303</v>
      </c>
      <c r="F66" t="s">
        <v>194</v>
      </c>
      <c r="G66" t="s">
        <v>1005</v>
      </c>
      <c r="H66" t="s">
        <v>1006</v>
      </c>
      <c r="I66" t="s">
        <v>3808</v>
      </c>
      <c r="J66" t="str">
        <f t="shared" si="0"/>
        <v>var COLLEGE_0100031E=L.circle([48.2930893,4.0732435], 50, {color:'red',fillColor:'red',fillOpacity: 0.5});COLLEGE_0100031E.bindPopup('&lt;p align=center&gt; &lt;font size=2&gt;&lt;b&gt;&lt;u&gt;COLLEGE BEURNONVILLE&lt;/b&gt;&lt;/u&gt;&lt;br&gt; (public)&lt;br&gt;&lt;br&gt;&lt;i&gt;TROYES');COLLEGE_0100031E.addTo(COLLEGE);</v>
      </c>
    </row>
    <row r="67" spans="1:10" x14ac:dyDescent="0.2">
      <c r="A67" t="s">
        <v>185</v>
      </c>
      <c r="B67" t="s">
        <v>198</v>
      </c>
      <c r="C67" t="s">
        <v>673</v>
      </c>
      <c r="D67" t="s">
        <v>1423</v>
      </c>
      <c r="E67" t="s">
        <v>4303</v>
      </c>
      <c r="F67" t="s">
        <v>199</v>
      </c>
      <c r="G67" t="s">
        <v>1335</v>
      </c>
      <c r="H67" t="s">
        <v>1336</v>
      </c>
      <c r="I67" t="s">
        <v>3809</v>
      </c>
      <c r="J67" t="str">
        <f t="shared" ref="J67:J130" si="1">"var "&amp;D67&amp;"_"&amp;B67&amp;"=L.circle(["&amp;G67&amp;","&amp;H67&amp;"], 50, {color:'"&amp; E67&amp;"',fillColor:'"&amp;E67&amp;"',fillOpacity: 0.5});"&amp;D67&amp;"_"&amp;B67&amp;".bindPopup('&lt;p align=center&gt; &lt;font size=2&gt;&lt;b&gt;&lt;u&gt;"&amp;I67&amp;"&lt;/b&gt;&lt;/u&gt;&lt;br&gt; "&amp;C67&amp;"&lt;br&gt;&lt;br&gt;&lt;i&gt;"&amp;A67&amp;"');"&amp;D67&amp;"_"&amp;B67&amp;".addTo("&amp;D67&amp;");"</f>
        <v>var COLLEGE_0100038M=L.circle([48.2960249,4.079137], 50, {color:'red',fillColor:'red',fillOpacity: 0.5});COLLEGE_0100038M.bindPopup('&lt;p align=center&gt; &lt;font size=2&gt;&lt;b&gt;&lt;u&gt;COLLEGE LES JACOBINS&lt;/b&gt;&lt;/u&gt;&lt;br&gt; (public)&lt;br&gt;&lt;br&gt;&lt;i&gt;TROYES');COLLEGE_0100038M.addTo(COLLEGE);</v>
      </c>
    </row>
    <row r="68" spans="1:10" x14ac:dyDescent="0.2">
      <c r="A68" t="s">
        <v>185</v>
      </c>
      <c r="B68" t="s">
        <v>212</v>
      </c>
      <c r="C68" t="s">
        <v>674</v>
      </c>
      <c r="D68" t="s">
        <v>1423</v>
      </c>
      <c r="E68" t="s">
        <v>4303</v>
      </c>
      <c r="F68" t="s">
        <v>213</v>
      </c>
      <c r="G68" t="s">
        <v>1175</v>
      </c>
      <c r="H68" t="s">
        <v>1176</v>
      </c>
      <c r="I68" t="s">
        <v>3812</v>
      </c>
      <c r="J68" t="str">
        <f t="shared" si="1"/>
        <v>var COLLEGE_0100056G=L.circle([48.2913126,4.0772619], 50, {color:'red',fillColor:'red',fillOpacity: 0.5});COLLEGE_0100056G.bindPopup('&lt;p align=center&gt; &lt;font size=2&gt;&lt;b&gt;&lt;u&gt;COLLEGE MARGUERITE BOURGEOYS&lt;/b&gt;&lt;/u&gt;&lt;br&gt; (privé)&lt;br&gt;&lt;br&gt;&lt;i&gt;TROYES');COLLEGE_0100056G.addTo(COLLEGE);</v>
      </c>
    </row>
    <row r="69" spans="1:10" x14ac:dyDescent="0.2">
      <c r="A69" t="s">
        <v>185</v>
      </c>
      <c r="B69" t="s">
        <v>214</v>
      </c>
      <c r="C69" t="s">
        <v>674</v>
      </c>
      <c r="D69" t="s">
        <v>1423</v>
      </c>
      <c r="E69" t="s">
        <v>4303</v>
      </c>
      <c r="F69" t="s">
        <v>215</v>
      </c>
      <c r="G69" t="s">
        <v>1177</v>
      </c>
      <c r="H69" t="s">
        <v>1178</v>
      </c>
      <c r="I69" t="s">
        <v>6509</v>
      </c>
      <c r="J69" t="str">
        <f t="shared" si="1"/>
        <v>var COLLEGE_0100057H=L.circle([48.2981521,4.083469], 50, {color:'red',fillColor:'red',fillOpacity: 0.5});COLLEGE_0100057H.bindPopup('&lt;p align=center&gt; &lt;font size=2&gt;&lt;b&gt;&lt;u&gt;COLLEGE ST PIERRE EN L\'ISLE&lt;/b&gt;&lt;/u&gt;&lt;br&gt; (privé)&lt;br&gt;&lt;br&gt;&lt;i&gt;TROYES');COLLEGE_0100057H.addTo(COLLEGE);</v>
      </c>
    </row>
    <row r="70" spans="1:10" x14ac:dyDescent="0.2">
      <c r="A70" t="s">
        <v>185</v>
      </c>
      <c r="B70" t="s">
        <v>216</v>
      </c>
      <c r="C70" t="s">
        <v>674</v>
      </c>
      <c r="D70" t="s">
        <v>1423</v>
      </c>
      <c r="E70" t="s">
        <v>4303</v>
      </c>
      <c r="F70" t="s">
        <v>217</v>
      </c>
      <c r="G70" t="s">
        <v>1179</v>
      </c>
      <c r="H70" t="s">
        <v>1180</v>
      </c>
      <c r="I70" t="s">
        <v>3813</v>
      </c>
      <c r="J70" t="str">
        <f t="shared" si="1"/>
        <v>var COLLEGE_0100058J=L.circle([48.2921276,4.0678559], 50, {color:'red',fillColor:'red',fillOpacity: 0.5});COLLEGE_0100058J.bindPopup('&lt;p align=center&gt; &lt;font size=2&gt;&lt;b&gt;&lt;u&gt;COLLEGE ST DOMINIQUE SAVIO&lt;/b&gt;&lt;/u&gt;&lt;br&gt; (privé)&lt;br&gt;&lt;br&gt;&lt;i&gt;TROYES');COLLEGE_0100058J.addTo(COLLEGE);</v>
      </c>
    </row>
    <row r="71" spans="1:10" x14ac:dyDescent="0.2">
      <c r="A71" t="s">
        <v>185</v>
      </c>
      <c r="B71" t="s">
        <v>225</v>
      </c>
      <c r="C71" t="s">
        <v>673</v>
      </c>
      <c r="D71" t="s">
        <v>1423</v>
      </c>
      <c r="E71" t="s">
        <v>4303</v>
      </c>
      <c r="F71" t="s">
        <v>226</v>
      </c>
      <c r="G71" t="s">
        <v>1009</v>
      </c>
      <c r="H71" t="s">
        <v>1010</v>
      </c>
      <c r="I71" t="s">
        <v>3817</v>
      </c>
      <c r="J71" t="str">
        <f t="shared" si="1"/>
        <v>var COLLEGE_0100081J=L.circle([48.2720099,4.0759401], 50, {color:'red',fillColor:'red',fillOpacity: 0.5});COLLEGE_0100081J.bindPopup('&lt;p align=center&gt; &lt;font size=2&gt;&lt;b&gt;&lt;u&gt;COLLEGE MARIE CURIE&lt;/b&gt;&lt;/u&gt;&lt;br&gt; (public)&lt;br&gt;&lt;br&gt;&lt;i&gt;TROYES');COLLEGE_0100081J.addTo(COLLEGE);</v>
      </c>
    </row>
    <row r="72" spans="1:10" x14ac:dyDescent="0.2">
      <c r="A72" t="s">
        <v>185</v>
      </c>
      <c r="B72" t="s">
        <v>253</v>
      </c>
      <c r="C72" t="s">
        <v>673</v>
      </c>
      <c r="D72" t="s">
        <v>1423</v>
      </c>
      <c r="E72" t="s">
        <v>4303</v>
      </c>
      <c r="F72" t="s">
        <v>254</v>
      </c>
      <c r="G72" t="s">
        <v>1031</v>
      </c>
      <c r="H72" t="s">
        <v>1032</v>
      </c>
      <c r="I72" t="s">
        <v>3853</v>
      </c>
      <c r="J72" t="str">
        <f t="shared" si="1"/>
        <v>var COLLEGE_0100947A=L.circle([48.3075442,4.0616376], 50, {color:'red',fillColor:'red',fillOpacity: 0.5});COLLEGE_0100947A.bindPopup('&lt;p align=center&gt; &lt;font size=2&gt;&lt;b&gt;&lt;u&gt;COLLEGE PIERRE ET FRANCOIS PITHOU&lt;/b&gt;&lt;/u&gt;&lt;br&gt; (public)&lt;br&gt;&lt;br&gt;&lt;i&gt;TROYES');COLLEGE_0100947A.addTo(COLLEGE);</v>
      </c>
    </row>
    <row r="73" spans="1:10" x14ac:dyDescent="0.2">
      <c r="A73" t="s">
        <v>185</v>
      </c>
      <c r="B73" t="s">
        <v>255</v>
      </c>
      <c r="C73" t="s">
        <v>674</v>
      </c>
      <c r="D73" t="s">
        <v>1423</v>
      </c>
      <c r="E73" t="s">
        <v>4303</v>
      </c>
      <c r="F73" t="s">
        <v>201</v>
      </c>
      <c r="G73" t="s">
        <v>1181</v>
      </c>
      <c r="H73" t="s">
        <v>1182</v>
      </c>
      <c r="I73" t="s">
        <v>3854</v>
      </c>
      <c r="J73" t="str">
        <f t="shared" si="1"/>
        <v>var COLLEGE_0100961R=L.circle([48.295504,4.0742785], 50, {color:'red',fillColor:'red',fillOpacity: 0.5});COLLEGE_0100961R.bindPopup('&lt;p align=center&gt; &lt;font size=2&gt;&lt;b&gt;&lt;u&gt;COLLEGE ST FRANCOIS DE SALES&lt;/b&gt;&lt;/u&gt;&lt;br&gt; (privé)&lt;br&gt;&lt;br&gt;&lt;i&gt;TROYES');COLLEGE_0100961R.addTo(COLLEGE);</v>
      </c>
    </row>
    <row r="74" spans="1:10" x14ac:dyDescent="0.2">
      <c r="A74" t="s">
        <v>185</v>
      </c>
      <c r="B74" t="s">
        <v>256</v>
      </c>
      <c r="C74" t="s">
        <v>674</v>
      </c>
      <c r="D74" t="s">
        <v>1423</v>
      </c>
      <c r="E74" t="s">
        <v>4303</v>
      </c>
      <c r="F74" t="s">
        <v>203</v>
      </c>
      <c r="G74" t="s">
        <v>1183</v>
      </c>
      <c r="H74" t="s">
        <v>1184</v>
      </c>
      <c r="I74" t="s">
        <v>3855</v>
      </c>
      <c r="J74" t="str">
        <f t="shared" si="1"/>
        <v>var COLLEGE_0100962S=L.circle([48.2966173,4.0705846], 50, {color:'red',fillColor:'red',fillOpacity: 0.5});COLLEGE_0100962S.bindPopup('&lt;p align=center&gt; &lt;font size=2&gt;&lt;b&gt;&lt;u&gt;COLLEGE ST BERNARD&lt;/b&gt;&lt;/u&gt;&lt;br&gt; (privé)&lt;br&gt;&lt;br&gt;&lt;i&gt;TROYES');COLLEGE_0100962S.addTo(COLLEGE);</v>
      </c>
    </row>
    <row r="75" spans="1:10" x14ac:dyDescent="0.2">
      <c r="A75" t="s">
        <v>192</v>
      </c>
      <c r="B75" t="s">
        <v>190</v>
      </c>
      <c r="C75" t="s">
        <v>673</v>
      </c>
      <c r="D75" t="s">
        <v>1423</v>
      </c>
      <c r="E75" t="s">
        <v>4303</v>
      </c>
      <c r="F75" t="s">
        <v>191</v>
      </c>
      <c r="G75" t="s">
        <v>1003</v>
      </c>
      <c r="H75" t="s">
        <v>1004</v>
      </c>
      <c r="I75" t="s">
        <v>3861</v>
      </c>
      <c r="J75" t="str">
        <f t="shared" si="1"/>
        <v>var COLLEGE_0100028B=L.circle([48.2332446,4.4675627], 50, {color:'red',fillColor:'red',fillOpacity: 0.5});COLLEGE_0100028B.bindPopup('&lt;p align=center&gt; &lt;font size=2&gt;&lt;b&gt;&lt;u&gt;COLLEGE NICOLAS BOURBON&lt;/b&gt;&lt;/u&gt;&lt;br&gt; (public)&lt;br&gt;&lt;br&gt;&lt;i&gt;VENDEUVRE-SUR-BARSE');COLLEGE_0100028B.addTo(COLLEGE);</v>
      </c>
    </row>
    <row r="76" spans="1:10" x14ac:dyDescent="0.2">
      <c r="A76" t="s">
        <v>359</v>
      </c>
      <c r="B76" t="s">
        <v>357</v>
      </c>
      <c r="C76" t="s">
        <v>673</v>
      </c>
      <c r="D76" t="s">
        <v>1423</v>
      </c>
      <c r="E76" t="s">
        <v>4303</v>
      </c>
      <c r="F76" t="s">
        <v>358</v>
      </c>
      <c r="G76" t="s">
        <v>1337</v>
      </c>
      <c r="H76" t="s">
        <v>1338</v>
      </c>
      <c r="I76" t="s">
        <v>3868</v>
      </c>
      <c r="J76" t="str">
        <f t="shared" si="1"/>
        <v>var COLLEGE_0510001Z=L.circle([48.5869329,3.8118747], 50, {color:'red',fillColor:'red',fillOpacity: 0.5});COLLEGE_0510001Z.bindPopup('&lt;p align=center&gt; &lt;font size=2&gt;&lt;b&gt;&lt;u&gt;COLLEGE DU MAZELOT&lt;/b&gt;&lt;/u&gt;&lt;br&gt; (public)&lt;br&gt;&lt;br&gt;&lt;i&gt;ANGLURE');COLLEGE_0510001Z.addTo(COLLEGE);</v>
      </c>
    </row>
    <row r="77" spans="1:10" x14ac:dyDescent="0.2">
      <c r="A77" t="s">
        <v>362</v>
      </c>
      <c r="B77" t="s">
        <v>360</v>
      </c>
      <c r="C77" t="s">
        <v>673</v>
      </c>
      <c r="D77" t="s">
        <v>1423</v>
      </c>
      <c r="E77" t="s">
        <v>4303</v>
      </c>
      <c r="F77" t="s">
        <v>361</v>
      </c>
      <c r="G77" t="s">
        <v>1035</v>
      </c>
      <c r="H77" t="s">
        <v>1036</v>
      </c>
      <c r="I77" t="s">
        <v>3869</v>
      </c>
      <c r="J77" t="str">
        <f t="shared" si="1"/>
        <v>var COLLEGE_0510002A=L.circle([48.974543,4.0297331], 50, {color:'red',fillColor:'red',fillOpacity: 0.5});COLLEGE_0510002A.bindPopup('&lt;p align=center&gt; &lt;font size=2&gt;&lt;b&gt;&lt;u&gt;COLLEGE SAINT-EXUPERY&lt;/b&gt;&lt;/u&gt;&lt;br&gt; (public)&lt;br&gt;&lt;br&gt;&lt;i&gt;AVIZE');COLLEGE_0510002A.addTo(COLLEGE);</v>
      </c>
    </row>
    <row r="78" spans="1:10" x14ac:dyDescent="0.2">
      <c r="A78" t="s">
        <v>593</v>
      </c>
      <c r="B78" t="s">
        <v>508</v>
      </c>
      <c r="C78" t="s">
        <v>673</v>
      </c>
      <c r="D78" t="s">
        <v>1423</v>
      </c>
      <c r="E78" t="s">
        <v>4303</v>
      </c>
      <c r="F78" t="s">
        <v>509</v>
      </c>
      <c r="G78" t="s">
        <v>1099</v>
      </c>
      <c r="H78" t="s">
        <v>1100</v>
      </c>
      <c r="I78" t="s">
        <v>3872</v>
      </c>
      <c r="J78" t="str">
        <f t="shared" si="1"/>
        <v>var COLLEGE_0511432E=L.circle([49.0493773,3.9991888], 50, {color:'red',fillColor:'red',fillOpacity: 0.5});COLLEGE_0511432E.bindPopup('&lt;p align=center&gt; &lt;font size=2&gt;&lt;b&gt;&lt;u&gt;COLLEGE YVETTE LUNDY&lt;/b&gt;&lt;/u&gt;&lt;br&gt; (public)&lt;br&gt;&lt;br&gt;&lt;i&gt;AY-CHAMPAGNE');COLLEGE_0511432E.addTo(COLLEGE);</v>
      </c>
    </row>
    <row r="79" spans="1:10" x14ac:dyDescent="0.2">
      <c r="A79" t="s">
        <v>504</v>
      </c>
      <c r="B79" t="s">
        <v>502</v>
      </c>
      <c r="C79" t="s">
        <v>673</v>
      </c>
      <c r="D79" t="s">
        <v>1423</v>
      </c>
      <c r="E79" t="s">
        <v>4303</v>
      </c>
      <c r="F79" t="s">
        <v>503</v>
      </c>
      <c r="G79" t="s">
        <v>1095</v>
      </c>
      <c r="H79" t="s">
        <v>1096</v>
      </c>
      <c r="I79" t="s">
        <v>3874</v>
      </c>
      <c r="J79" t="str">
        <f t="shared" si="1"/>
        <v>var COLLEGE_0511326P=L.circle([49.3608132,4.167485], 50, {color:'red',fillColor:'red',fillOpacity: 0.5});COLLEGE_0511326P.bindPopup('&lt;p align=center&gt; &lt;font size=2&gt;&lt;b&gt;&lt;u&gt;COLLEGE GEORGES CHARPAK&lt;/b&gt;&lt;/u&gt;&lt;br&gt; (public)&lt;br&gt;&lt;br&gt;&lt;i&gt;BAZANCOURT');COLLEGE_0511326P.addTo(COLLEGE);</v>
      </c>
    </row>
    <row r="80" spans="1:10" x14ac:dyDescent="0.2">
      <c r="A80" t="s">
        <v>365</v>
      </c>
      <c r="B80" t="s">
        <v>368</v>
      </c>
      <c r="C80" t="s">
        <v>673</v>
      </c>
      <c r="D80" t="s">
        <v>1423</v>
      </c>
      <c r="E80" t="s">
        <v>4303</v>
      </c>
      <c r="F80" t="s">
        <v>369</v>
      </c>
      <c r="G80" t="s">
        <v>1037</v>
      </c>
      <c r="H80" t="s">
        <v>1038</v>
      </c>
      <c r="I80" t="s">
        <v>3888</v>
      </c>
      <c r="J80" t="str">
        <f t="shared" si="1"/>
        <v>var COLLEGE_0510010J=L.circle([48.9559366,4.3534759], 50, {color:'red',fillColor:'red',fillOpacity: 0.5});COLLEGE_0510010J.bindPopup('&lt;p align=center&gt; &lt;font size=2&gt;&lt;b&gt;&lt;u&gt;COLLEGE VICTOR DURUY&lt;/b&gt;&lt;/u&gt;&lt;br&gt; (public)&lt;br&gt;&lt;br&gt;&lt;i&gt;CHALONS-EN-CHAMPAGNE');COLLEGE_0510010J.addTo(COLLEGE);</v>
      </c>
    </row>
    <row r="81" spans="1:10" x14ac:dyDescent="0.2">
      <c r="A81" t="s">
        <v>365</v>
      </c>
      <c r="B81" t="s">
        <v>370</v>
      </c>
      <c r="C81" t="s">
        <v>673</v>
      </c>
      <c r="D81" t="s">
        <v>1423</v>
      </c>
      <c r="E81" t="s">
        <v>4303</v>
      </c>
      <c r="F81" t="s">
        <v>371</v>
      </c>
      <c r="G81" t="s">
        <v>1039</v>
      </c>
      <c r="H81" t="s">
        <v>1040</v>
      </c>
      <c r="I81" t="s">
        <v>3889</v>
      </c>
      <c r="J81" t="str">
        <f t="shared" si="1"/>
        <v>var COLLEGE_0510011K=L.circle([48.950098,4.3683558], 50, {color:'red',fillColor:'red',fillOpacity: 0.5});COLLEGE_0510011K.bindPopup('&lt;p align=center&gt; &lt;font size=2&gt;&lt;b&gt;&lt;u&gt;COLLEGE PERROT D ABLANCOURT&lt;/b&gt;&lt;/u&gt;&lt;br&gt; (public)&lt;br&gt;&lt;br&gt;&lt;i&gt;CHALONS-EN-CHAMPAGNE');COLLEGE_0510011K.addTo(COLLEGE);</v>
      </c>
    </row>
    <row r="82" spans="1:10" x14ac:dyDescent="0.2">
      <c r="A82" t="s">
        <v>365</v>
      </c>
      <c r="B82" t="s">
        <v>434</v>
      </c>
      <c r="C82" t="s">
        <v>673</v>
      </c>
      <c r="D82" t="s">
        <v>1423</v>
      </c>
      <c r="E82" t="s">
        <v>4303</v>
      </c>
      <c r="F82" t="s">
        <v>435</v>
      </c>
      <c r="G82" t="s">
        <v>1069</v>
      </c>
      <c r="H82" t="s">
        <v>1070</v>
      </c>
      <c r="I82" t="s">
        <v>3904</v>
      </c>
      <c r="J82" t="str">
        <f t="shared" si="1"/>
        <v>var COLLEGE_0511083A=L.circle([48.9531389,4.3375046], 50, {color:'red',fillColor:'red',fillOpacity: 0.5});COLLEGE_0511083A.bindPopup('&lt;p align=center&gt; &lt;font size=2&gt;&lt;b&gt;&lt;u&gt;COLLEGE NICOLAS APPERT&lt;/b&gt;&lt;/u&gt;&lt;br&gt; (public)&lt;br&gt;&lt;br&gt;&lt;i&gt;CHALONS-EN-CHAMPAGNE');COLLEGE_0511083A.addTo(COLLEGE);</v>
      </c>
    </row>
    <row r="83" spans="1:10" x14ac:dyDescent="0.2">
      <c r="A83" t="s">
        <v>365</v>
      </c>
      <c r="B83" t="s">
        <v>444</v>
      </c>
      <c r="C83" t="s">
        <v>674</v>
      </c>
      <c r="D83" t="s">
        <v>1423</v>
      </c>
      <c r="E83" t="s">
        <v>4303</v>
      </c>
      <c r="F83" t="s">
        <v>445</v>
      </c>
      <c r="G83" t="s">
        <v>1185</v>
      </c>
      <c r="H83" t="s">
        <v>1186</v>
      </c>
      <c r="I83" t="s">
        <v>3906</v>
      </c>
      <c r="J83" t="str">
        <f t="shared" si="1"/>
        <v>var COLLEGE_0511129A=L.circle([48.9580438,4.3690074], 50, {color:'red',fillColor:'red',fillOpacity: 0.5});COLLEGE_0511129A.bindPopup('&lt;p align=center&gt; &lt;font size=2&gt;&lt;b&gt;&lt;u&gt;COLLEGE NOTRE-DAME PERRIER&lt;/b&gt;&lt;/u&gt;&lt;br&gt; (privé)&lt;br&gt;&lt;br&gt;&lt;i&gt;CHALONS-EN-CHAMPAGNE');COLLEGE_0511129A.addTo(COLLEGE);</v>
      </c>
    </row>
    <row r="84" spans="1:10" x14ac:dyDescent="0.2">
      <c r="A84" t="s">
        <v>365</v>
      </c>
      <c r="B84" t="s">
        <v>529</v>
      </c>
      <c r="C84" t="s">
        <v>674</v>
      </c>
      <c r="D84" t="s">
        <v>1423</v>
      </c>
      <c r="E84" t="s">
        <v>4303</v>
      </c>
      <c r="F84" t="s">
        <v>530</v>
      </c>
      <c r="G84" t="s">
        <v>1205</v>
      </c>
      <c r="H84" t="s">
        <v>1206</v>
      </c>
      <c r="I84" t="s">
        <v>3918</v>
      </c>
      <c r="J84" t="str">
        <f t="shared" si="1"/>
        <v>var COLLEGE_0511711H=L.circle([48.9549297,4.3563094], 50, {color:'red',fillColor:'red',fillOpacity: 0.5});COLLEGE_0511711H.bindPopup('&lt;p align=center&gt; &lt;font size=2&gt;&lt;b&gt;&lt;u&gt;COLLEGE ST ETIENNE&lt;/b&gt;&lt;/u&gt;&lt;br&gt; (privé)&lt;br&gt;&lt;br&gt;&lt;i&gt;CHALONS-EN-CHAMPAGNE');COLLEGE_0511711H.addTo(COLLEGE);</v>
      </c>
    </row>
    <row r="85" spans="1:10" x14ac:dyDescent="0.2">
      <c r="A85" t="s">
        <v>449</v>
      </c>
      <c r="B85" t="s">
        <v>448</v>
      </c>
      <c r="C85" t="s">
        <v>674</v>
      </c>
      <c r="D85" t="s">
        <v>1423</v>
      </c>
      <c r="E85" t="s">
        <v>4303</v>
      </c>
      <c r="F85" t="s">
        <v>594</v>
      </c>
      <c r="G85" t="s">
        <v>1187</v>
      </c>
      <c r="H85" t="s">
        <v>1188</v>
      </c>
      <c r="I85" t="s">
        <v>3921</v>
      </c>
      <c r="J85" t="str">
        <f t="shared" si="1"/>
        <v>var COLLEGE_0511133E=L.circle([49.0992631,3.7572182], 50, {color:'red',fillColor:'red',fillOpacity: 0.5});COLLEGE_0511133E.bindPopup('&lt;p align=center&gt; &lt;font size=2&gt;&lt;b&gt;&lt;u&gt;COLLEGE DON BOSCO&lt;/b&gt;&lt;/u&gt;&lt;br&gt; (privé)&lt;br&gt;&lt;br&gt;&lt;i&gt;CHATILLON-SUR-MARNE');COLLEGE_0511133E.addTo(COLLEGE);</v>
      </c>
    </row>
    <row r="86" spans="1:10" x14ac:dyDescent="0.2">
      <c r="A86" t="s">
        <v>544</v>
      </c>
      <c r="B86" t="s">
        <v>542</v>
      </c>
      <c r="C86" t="s">
        <v>673</v>
      </c>
      <c r="D86" t="s">
        <v>1423</v>
      </c>
      <c r="E86" t="s">
        <v>4303</v>
      </c>
      <c r="F86" t="s">
        <v>543</v>
      </c>
      <c r="G86" t="s">
        <v>1115</v>
      </c>
      <c r="H86" t="s">
        <v>1116</v>
      </c>
      <c r="I86" t="s">
        <v>3930</v>
      </c>
      <c r="J86" t="str">
        <f t="shared" si="1"/>
        <v>var COLLEGE_0511961E=L.circle([49.218626,4.0355651], 50, {color:'red',fillColor:'red',fillOpacity: 0.5});COLLEGE_0511961E.bindPopup('&lt;p align=center&gt; &lt;font size=2&gt;&lt;b&gt;&lt;u&gt;COLLEGE PIERRE DE COUBERTIN&lt;/b&gt;&lt;/u&gt;&lt;br&gt; (public)&lt;br&gt;&lt;br&gt;&lt;i&gt;CORMONTREUIL');COLLEGE_0511961E.addTo(COLLEGE);</v>
      </c>
    </row>
    <row r="87" spans="1:10" x14ac:dyDescent="0.2">
      <c r="A87" t="s">
        <v>501</v>
      </c>
      <c r="B87" t="s">
        <v>499</v>
      </c>
      <c r="C87" t="s">
        <v>673</v>
      </c>
      <c r="D87" t="s">
        <v>1423</v>
      </c>
      <c r="E87" t="s">
        <v>4303</v>
      </c>
      <c r="F87" t="s">
        <v>500</v>
      </c>
      <c r="G87" t="s">
        <v>1093</v>
      </c>
      <c r="H87" t="s">
        <v>1094</v>
      </c>
      <c r="I87" t="s">
        <v>3933</v>
      </c>
      <c r="J87" t="str">
        <f t="shared" si="1"/>
        <v>var COLLEGE_0511258R=L.circle([49.0712631,3.6367154], 50, {color:'red',fillColor:'red',fillOpacity: 0.5});COLLEGE_0511258R.bindPopup('&lt;p align=center&gt; &lt;font size=2&gt;&lt;b&gt;&lt;u&gt;COLLEGE CLAUDE-NICOLAS LEDOUX&lt;/b&gt;&lt;/u&gt;&lt;br&gt; (public)&lt;br&gt;&lt;br&gt;&lt;i&gt;DORMANS');COLLEGE_0511258R.addTo(COLLEGE);</v>
      </c>
    </row>
    <row r="88" spans="1:10" x14ac:dyDescent="0.2">
      <c r="A88" t="s">
        <v>372</v>
      </c>
      <c r="B88" t="s">
        <v>373</v>
      </c>
      <c r="C88" t="s">
        <v>673</v>
      </c>
      <c r="D88" t="s">
        <v>1423</v>
      </c>
      <c r="E88" t="s">
        <v>4303</v>
      </c>
      <c r="F88" t="s">
        <v>374</v>
      </c>
      <c r="G88" t="s">
        <v>1041</v>
      </c>
      <c r="H88" t="s">
        <v>1042</v>
      </c>
      <c r="I88" t="s">
        <v>3935</v>
      </c>
      <c r="J88" t="str">
        <f t="shared" si="1"/>
        <v>var COLLEGE_0510016R=L.circle([49.0405607,3.9545786], 50, {color:'red',fillColor:'red',fillOpacity: 0.5});COLLEGE_0510016R.bindPopup('&lt;p align=center&gt; &lt;font size=2&gt;&lt;b&gt;&lt;u&gt;COLLEGE JEAN MONNET&lt;/b&gt;&lt;/u&gt;&lt;br&gt; (public)&lt;br&gt;&lt;br&gt;&lt;i&gt;EPERNAY');COLLEGE_0510016R.addTo(COLLEGE);</v>
      </c>
    </row>
    <row r="89" spans="1:10" x14ac:dyDescent="0.2">
      <c r="A89" t="s">
        <v>372</v>
      </c>
      <c r="B89" t="s">
        <v>469</v>
      </c>
      <c r="C89" t="s">
        <v>674</v>
      </c>
      <c r="D89" t="s">
        <v>1423</v>
      </c>
      <c r="E89" t="s">
        <v>4303</v>
      </c>
      <c r="F89" t="s">
        <v>451</v>
      </c>
      <c r="G89" t="s">
        <v>1195</v>
      </c>
      <c r="H89" t="s">
        <v>1196</v>
      </c>
      <c r="I89" t="s">
        <v>3947</v>
      </c>
      <c r="J89" t="str">
        <f t="shared" si="1"/>
        <v>var COLLEGE_0511173Y=L.circle([49.0415102,3.9574248], 50, {color:'red',fillColor:'red',fillOpacity: 0.5});COLLEGE_0511173Y.bindPopup('&lt;p align=center&gt; &lt;font size=2&gt;&lt;b&gt;&lt;u&gt;COLLEGE NOTRE-DAME ST VICTOR&lt;/b&gt;&lt;/u&gt;&lt;br&gt; (privé)&lt;br&gt;&lt;br&gt;&lt;i&gt;EPERNAY');COLLEGE_0511173Y.addTo(COLLEGE);</v>
      </c>
    </row>
    <row r="90" spans="1:10" x14ac:dyDescent="0.2">
      <c r="A90" t="s">
        <v>372</v>
      </c>
      <c r="B90" t="s">
        <v>485</v>
      </c>
      <c r="C90" t="s">
        <v>673</v>
      </c>
      <c r="D90" t="s">
        <v>1423</v>
      </c>
      <c r="E90" t="s">
        <v>4303</v>
      </c>
      <c r="F90" t="s">
        <v>486</v>
      </c>
      <c r="G90" t="s">
        <v>1081</v>
      </c>
      <c r="H90" t="s">
        <v>1082</v>
      </c>
      <c r="I90" t="s">
        <v>3948</v>
      </c>
      <c r="J90" t="str">
        <f t="shared" si="1"/>
        <v>var COLLEGE_0511189R=L.circle([49.0541088,3.9498929], 50, {color:'red',fillColor:'red',fillOpacity: 0.5});COLLEGE_0511189R.bindPopup('&lt;p align=center&gt; &lt;font size=2&gt;&lt;b&gt;&lt;u&gt;COLLEGE COTE LEGRIS&lt;/b&gt;&lt;/u&gt;&lt;br&gt; (public)&lt;br&gt;&lt;br&gt;&lt;i&gt;EPERNAY');COLLEGE_0511189R.addTo(COLLEGE);</v>
      </c>
    </row>
    <row r="91" spans="1:10" x14ac:dyDescent="0.2">
      <c r="A91" t="s">
        <v>372</v>
      </c>
      <c r="B91" t="s">
        <v>505</v>
      </c>
      <c r="C91" t="s">
        <v>673</v>
      </c>
      <c r="D91" t="s">
        <v>1423</v>
      </c>
      <c r="E91" t="s">
        <v>4303</v>
      </c>
      <c r="F91" t="s">
        <v>506</v>
      </c>
      <c r="G91" t="s">
        <v>1097</v>
      </c>
      <c r="H91" t="s">
        <v>1098</v>
      </c>
      <c r="I91" t="s">
        <v>3949</v>
      </c>
      <c r="J91" t="str">
        <f t="shared" si="1"/>
        <v>var COLLEGE_0511327R=L.circle([49.0264894,3.95876], 50, {color:'red',fillColor:'red',fillOpacity: 0.5});COLLEGE_0511327R.bindPopup('&lt;p align=center&gt; &lt;font size=2&gt;&lt;b&gt;&lt;u&gt;COLLEGE TERRES ROUGES&lt;/b&gt;&lt;/u&gt;&lt;br&gt; (public)&lt;br&gt;&lt;br&gt;&lt;i&gt;EPERNAY');COLLEGE_0511327R.addTo(COLLEGE);</v>
      </c>
    </row>
    <row r="92" spans="1:10" x14ac:dyDescent="0.2">
      <c r="A92" t="s">
        <v>528</v>
      </c>
      <c r="B92" t="s">
        <v>526</v>
      </c>
      <c r="C92" t="s">
        <v>673</v>
      </c>
      <c r="D92" t="s">
        <v>1423</v>
      </c>
      <c r="E92" t="s">
        <v>4303</v>
      </c>
      <c r="F92" t="s">
        <v>527</v>
      </c>
      <c r="G92" t="s">
        <v>1111</v>
      </c>
      <c r="H92" t="s">
        <v>1112</v>
      </c>
      <c r="I92" t="s">
        <v>3959</v>
      </c>
      <c r="J92" t="str">
        <f t="shared" si="1"/>
        <v>var COLLEGE_0511567B=L.circle([48.7309189,3.5563364], 50, {color:'red',fillColor:'red',fillOpacity: 0.5});COLLEGE_0511567B.bindPopup('&lt;p align=center&gt; &lt;font size=2&gt;&lt;b&gt;&lt;u&gt;COLLEGE DU GRAND MORIN&lt;/b&gt;&lt;/u&gt;&lt;br&gt; (public)&lt;br&gt;&lt;br&gt;&lt;i&gt;ESTERNAY');COLLEGE_0511567B.addTo(COLLEGE);</v>
      </c>
    </row>
    <row r="93" spans="1:10" x14ac:dyDescent="0.2">
      <c r="A93" t="s">
        <v>514</v>
      </c>
      <c r="B93" t="s">
        <v>512</v>
      </c>
      <c r="C93" t="s">
        <v>673</v>
      </c>
      <c r="D93" t="s">
        <v>1423</v>
      </c>
      <c r="E93" t="s">
        <v>4303</v>
      </c>
      <c r="F93" t="s">
        <v>513</v>
      </c>
      <c r="G93" t="s">
        <v>1101</v>
      </c>
      <c r="H93" t="s">
        <v>1102</v>
      </c>
      <c r="I93" t="s">
        <v>3961</v>
      </c>
      <c r="J93" t="str">
        <f t="shared" si="1"/>
        <v>var COLLEGE_0511472Y=L.circle([48.9521099,4.3241528], 50, {color:'red',fillColor:'red',fillOpacity: 0.5});COLLEGE_0511472Y.bindPopup('&lt;p align=center&gt; &lt;font size=2&gt;&lt;b&gt;&lt;u&gt;COLLEGE LOUIS GRIGNON&lt;/b&gt;&lt;/u&gt;&lt;br&gt; (public)&lt;br&gt;&lt;br&gt;&lt;i&gt;FAGNIERES');COLLEGE_0511472Y.addTo(COLLEGE);</v>
      </c>
    </row>
    <row r="94" spans="1:10" x14ac:dyDescent="0.2">
      <c r="A94" t="s">
        <v>377</v>
      </c>
      <c r="B94" t="s">
        <v>375</v>
      </c>
      <c r="C94" t="s">
        <v>673</v>
      </c>
      <c r="D94" t="s">
        <v>1423</v>
      </c>
      <c r="E94" t="s">
        <v>4303</v>
      </c>
      <c r="F94" t="s">
        <v>376</v>
      </c>
      <c r="G94" t="s">
        <v>1043</v>
      </c>
      <c r="H94" t="s">
        <v>1044</v>
      </c>
      <c r="I94" t="s">
        <v>3963</v>
      </c>
      <c r="J94" t="str">
        <f t="shared" si="1"/>
        <v>var COLLEGE_0510022X=L.circle([48.7495551,3.9910878], 50, {color:'red',fillColor:'red',fillOpacity: 0.5});COLLEGE_0510022X.bindPopup('&lt;p align=center&gt; &lt;font size=2&gt;&lt;b&gt;&lt;u&gt;COLLEGE STEPHANE MALLARME&lt;/b&gt;&lt;/u&gt;&lt;br&gt; (public)&lt;br&gt;&lt;br&gt;&lt;i&gt;FERE-CHAMPENOISE');COLLEGE_0510022X.addTo(COLLEGE);</v>
      </c>
    </row>
    <row r="95" spans="1:10" x14ac:dyDescent="0.2">
      <c r="A95" t="s">
        <v>472</v>
      </c>
      <c r="B95" t="s">
        <v>470</v>
      </c>
      <c r="C95" t="s">
        <v>674</v>
      </c>
      <c r="D95" t="s">
        <v>1423</v>
      </c>
      <c r="E95" t="s">
        <v>4303</v>
      </c>
      <c r="F95" t="s">
        <v>471</v>
      </c>
      <c r="G95" t="s">
        <v>1197</v>
      </c>
      <c r="H95" t="s">
        <v>1198</v>
      </c>
      <c r="I95" t="s">
        <v>3964</v>
      </c>
      <c r="J95" t="str">
        <f t="shared" si="1"/>
        <v>var COLLEGE_0511176B=L.circle([49.3071094,3.6774848], 50, {color:'red',fillColor:'red',fillOpacity: 0.5});COLLEGE_0511176B.bindPopup('&lt;p align=center&gt; &lt;font size=2&gt;&lt;b&gt;&lt;u&gt;COLLEGE STE MACRE&lt;/b&gt;&lt;/u&gt;&lt;br&gt; (privé)&lt;br&gt;&lt;br&gt;&lt;i&gt;FISMES');COLLEGE_0511176B.addTo(COLLEGE);</v>
      </c>
    </row>
    <row r="96" spans="1:10" x14ac:dyDescent="0.2">
      <c r="A96" t="s">
        <v>472</v>
      </c>
      <c r="B96" t="s">
        <v>483</v>
      </c>
      <c r="C96" t="s">
        <v>673</v>
      </c>
      <c r="D96" t="s">
        <v>1423</v>
      </c>
      <c r="E96" t="s">
        <v>4303</v>
      </c>
      <c r="F96" t="s">
        <v>484</v>
      </c>
      <c r="G96" t="s">
        <v>1079</v>
      </c>
      <c r="H96" t="s">
        <v>1080</v>
      </c>
      <c r="I96" t="s">
        <v>3965</v>
      </c>
      <c r="J96" t="str">
        <f t="shared" si="1"/>
        <v>var COLLEGE_0511188P=L.circle([49.3042634,3.6959709], 50, {color:'red',fillColor:'red',fillOpacity: 0.5});COLLEGE_0511188P.bindPopup('&lt;p align=center&gt; &lt;font size=2&gt;&lt;b&gt;&lt;u&gt;COLLEGE THIBAUD DE CHAMPAGNE&lt;/b&gt;&lt;/u&gt;&lt;br&gt; (public)&lt;br&gt;&lt;br&gt;&lt;i&gt;FISMES');COLLEGE_0511188P.addTo(COLLEGE);</v>
      </c>
    </row>
    <row r="97" spans="1:10" x14ac:dyDescent="0.2">
      <c r="A97" t="s">
        <v>517</v>
      </c>
      <c r="B97" t="s">
        <v>515</v>
      </c>
      <c r="C97" t="s">
        <v>673</v>
      </c>
      <c r="D97" t="s">
        <v>1423</v>
      </c>
      <c r="E97" t="s">
        <v>4303</v>
      </c>
      <c r="F97" t="s">
        <v>516</v>
      </c>
      <c r="G97" t="s">
        <v>1103</v>
      </c>
      <c r="H97" t="s">
        <v>1104</v>
      </c>
      <c r="I97" t="s">
        <v>3968</v>
      </c>
      <c r="J97" t="str">
        <f t="shared" si="1"/>
        <v>var COLLEGE_0511474A=L.circle([48.7130915,4.5917897], 50, {color:'red',fillColor:'red',fillOpacity: 0.5});COLLEGE_0511474A.bindPopup('&lt;p align=center&gt; &lt;font size=2&gt;&lt;b&gt;&lt;u&gt;COLLEGE PIERRE-GILLES DE GENNES&lt;/b&gt;&lt;/u&gt;&lt;br&gt; (public)&lt;br&gt;&lt;br&gt;&lt;i&gt;FRIGNICOURT');COLLEGE_0511474A.addTo(COLLEGE);</v>
      </c>
    </row>
    <row r="98" spans="1:10" x14ac:dyDescent="0.2">
      <c r="A98" t="s">
        <v>523</v>
      </c>
      <c r="B98" t="s">
        <v>521</v>
      </c>
      <c r="C98" t="s">
        <v>673</v>
      </c>
      <c r="D98" t="s">
        <v>1423</v>
      </c>
      <c r="E98" t="s">
        <v>4303</v>
      </c>
      <c r="F98" t="s">
        <v>522</v>
      </c>
      <c r="G98" t="s">
        <v>1109</v>
      </c>
      <c r="H98" t="s">
        <v>1110</v>
      </c>
      <c r="I98" t="s">
        <v>3971</v>
      </c>
      <c r="J98" t="str">
        <f t="shared" si="1"/>
        <v>var COLLEGE_0511564Y=L.circle([49.2495702,3.9137579], 50, {color:'red',fillColor:'red',fillOpacity: 0.5});COLLEGE_0511564Y.bindPopup('&lt;p align=center&gt; &lt;font size=2&gt;&lt;b&gt;&lt;u&gt;COLLEGE RAYMOND SIROT&lt;/b&gt;&lt;/u&gt;&lt;br&gt; (public)&lt;br&gt;&lt;br&gt;&lt;i&gt;GUEUX');COLLEGE_0511564Y.addTo(COLLEGE);</v>
      </c>
    </row>
    <row r="99" spans="1:10" x14ac:dyDescent="0.2">
      <c r="A99" t="s">
        <v>385</v>
      </c>
      <c r="B99" t="s">
        <v>383</v>
      </c>
      <c r="C99" t="s">
        <v>673</v>
      </c>
      <c r="D99" t="s">
        <v>1423</v>
      </c>
      <c r="E99" t="s">
        <v>4303</v>
      </c>
      <c r="F99" t="s">
        <v>384</v>
      </c>
      <c r="G99" t="s">
        <v>1049</v>
      </c>
      <c r="H99" t="s">
        <v>1050</v>
      </c>
      <c r="I99" t="s">
        <v>3978</v>
      </c>
      <c r="J99" t="str">
        <f t="shared" si="1"/>
        <v>var COLLEGE_0510028D=L.circle([49.0815433,3.7382677], 50, {color:'red',fillColor:'red',fillOpacity: 0.5});COLLEGE_0510028D.bindPopup('&lt;p align=center&gt; &lt;font size=2&gt;&lt;b&gt;&lt;u&gt;COLLEGE PROFESSEUR NICAISE&lt;/b&gt;&lt;/u&gt;&lt;br&gt; (public)&lt;br&gt;&lt;br&gt;&lt;i&gt;MAREUIL-LE-PORT');COLLEGE_0510028D.addTo(COLLEGE);</v>
      </c>
    </row>
    <row r="100" spans="1:10" x14ac:dyDescent="0.2">
      <c r="A100" t="s">
        <v>380</v>
      </c>
      <c r="B100" t="s">
        <v>378</v>
      </c>
      <c r="C100" t="s">
        <v>673</v>
      </c>
      <c r="D100" t="s">
        <v>1423</v>
      </c>
      <c r="E100" t="s">
        <v>4303</v>
      </c>
      <c r="F100" t="s">
        <v>379</v>
      </c>
      <c r="G100" t="s">
        <v>1045</v>
      </c>
      <c r="H100" t="s">
        <v>1046</v>
      </c>
      <c r="I100" t="s">
        <v>3980</v>
      </c>
      <c r="J100" t="str">
        <f t="shared" si="1"/>
        <v>var COLLEGE_0510026B=L.circle([48.8768877,3.550012], 50, {color:'red',fillColor:'red',fillOpacity: 0.5});COLLEGE_0510026B.bindPopup('&lt;p align=center&gt; &lt;font size=2&gt;&lt;b&gt;&lt;u&gt;COLLEGE DE LA BRIE CHAMPENOISE&lt;/b&gt;&lt;/u&gt;&lt;br&gt; (public)&lt;br&gt;&lt;br&gt;&lt;i&gt;MONTMIRAIL');COLLEGE_0510026B.addTo(COLLEGE);</v>
      </c>
    </row>
    <row r="101" spans="1:10" x14ac:dyDescent="0.2">
      <c r="A101" t="s">
        <v>380</v>
      </c>
      <c r="B101" t="s">
        <v>473</v>
      </c>
      <c r="C101" t="s">
        <v>674</v>
      </c>
      <c r="D101" t="s">
        <v>1423</v>
      </c>
      <c r="E101" t="s">
        <v>4303</v>
      </c>
      <c r="F101" t="s">
        <v>474</v>
      </c>
      <c r="G101" t="s">
        <v>1199</v>
      </c>
      <c r="H101" t="s">
        <v>1200</v>
      </c>
      <c r="I101" t="s">
        <v>6510</v>
      </c>
      <c r="J101" t="str">
        <f t="shared" si="1"/>
        <v>var COLLEGE_0511177C=L.circle([48.8692889,3.5346075], 50, {color:'red',fillColor:'red',fillOpacity: 0.5});COLLEGE_0511177C.bindPopup('&lt;p align=center&gt; &lt;font size=2&gt;&lt;b&gt;&lt;u&gt;COLLEGE SAINTE JEANNE D\'ARC&lt;/b&gt;&lt;/u&gt;&lt;br&gt; (privé)&lt;br&gt;&lt;br&gt;&lt;i&gt;MONTMIRAIL');COLLEGE_0511177C.addTo(COLLEGE);</v>
      </c>
    </row>
    <row r="102" spans="1:10" x14ac:dyDescent="0.2">
      <c r="A102" t="s">
        <v>382</v>
      </c>
      <c r="B102" t="s">
        <v>381</v>
      </c>
      <c r="C102" t="s">
        <v>673</v>
      </c>
      <c r="D102" t="s">
        <v>1423</v>
      </c>
      <c r="E102" t="s">
        <v>4303</v>
      </c>
      <c r="F102" t="s">
        <v>553</v>
      </c>
      <c r="G102" t="s">
        <v>1047</v>
      </c>
      <c r="H102" t="s">
        <v>1048</v>
      </c>
      <c r="I102" t="s">
        <v>1423</v>
      </c>
      <c r="J102" t="str">
        <f t="shared" si="1"/>
        <v>var COLLEGE_0510027C=L.circle([48.922511,3.8018023], 50, {color:'red',fillColor:'red',fillOpacity: 0.5});COLLEGE_0510027C.bindPopup('&lt;p align=center&gt; &lt;font size=2&gt;&lt;b&gt;&lt;u&gt;COLLEGE&lt;/b&gt;&lt;/u&gt;&lt;br&gt; (public)&lt;br&gt;&lt;br&gt;&lt;i&gt;MONTMORT-LUCY');COLLEGE_0510027C.addTo(COLLEGE);</v>
      </c>
    </row>
    <row r="103" spans="1:10" x14ac:dyDescent="0.2">
      <c r="A103" t="s">
        <v>388</v>
      </c>
      <c r="B103" t="s">
        <v>386</v>
      </c>
      <c r="C103" t="s">
        <v>673</v>
      </c>
      <c r="D103" t="s">
        <v>1423</v>
      </c>
      <c r="E103" t="s">
        <v>4303</v>
      </c>
      <c r="F103" t="s">
        <v>387</v>
      </c>
      <c r="G103" t="s">
        <v>1051</v>
      </c>
      <c r="H103" t="s">
        <v>1052</v>
      </c>
      <c r="I103" t="s">
        <v>3981</v>
      </c>
      <c r="J103" t="str">
        <f t="shared" si="1"/>
        <v>var COLLEGE_0510029E=L.circle([49.1374524,4.3622676], 50, {color:'red',fillColor:'red',fillOpacity: 0.5});COLLEGE_0510029E.bindPopup('&lt;p align=center&gt; &lt;font size=2&gt;&lt;b&gt;&lt;u&gt;COLLEGE HENRI GUILLAUMET&lt;/b&gt;&lt;/u&gt;&lt;br&gt; (public)&lt;br&gt;&lt;br&gt;&lt;i&gt;MOURMELON-LE-GRAND');COLLEGE_0510029E.addTo(COLLEGE);</v>
      </c>
    </row>
    <row r="104" spans="1:10" x14ac:dyDescent="0.2">
      <c r="A104" t="s">
        <v>391</v>
      </c>
      <c r="B104" t="s">
        <v>389</v>
      </c>
      <c r="C104" t="s">
        <v>673</v>
      </c>
      <c r="D104" t="s">
        <v>1423</v>
      </c>
      <c r="E104" t="s">
        <v>4303</v>
      </c>
      <c r="F104" t="s">
        <v>390</v>
      </c>
      <c r="G104" t="s">
        <v>1053</v>
      </c>
      <c r="H104" t="s">
        <v>1054</v>
      </c>
      <c r="I104" t="s">
        <v>3990</v>
      </c>
      <c r="J104" t="str">
        <f t="shared" si="1"/>
        <v>var COLLEGE_0510030F=L.circle([49.2965945,4.3149188], 50, {color:'red',fillColor:'red',fillOpacity: 0.5});COLLEGE_0510030F.bindPopup('&lt;p align=center&gt; &lt;font size=2&gt;&lt;b&gt;&lt;u&gt;COLLEGE PIERRE SOUVERVILLE&lt;/b&gt;&lt;/u&gt;&lt;br&gt; (public)&lt;br&gt;&lt;br&gt;&lt;i&gt;PONTFAVERGER-MORONVILLIERS');COLLEGE_0510030F.addTo(COLLEGE);</v>
      </c>
    </row>
    <row r="105" spans="1:10" x14ac:dyDescent="0.2">
      <c r="A105" t="s">
        <v>394</v>
      </c>
      <c r="B105" t="s">
        <v>406</v>
      </c>
      <c r="C105" t="s">
        <v>673</v>
      </c>
      <c r="D105" t="s">
        <v>1423</v>
      </c>
      <c r="E105" t="s">
        <v>4303</v>
      </c>
      <c r="F105" t="s">
        <v>407</v>
      </c>
      <c r="G105" t="s">
        <v>1055</v>
      </c>
      <c r="H105" t="s">
        <v>1056</v>
      </c>
      <c r="I105" t="s">
        <v>3999</v>
      </c>
      <c r="J105" t="str">
        <f t="shared" si="1"/>
        <v>var COLLEGE_0510044W=L.circle([49.2829761,4.0218456], 50, {color:'red',fillColor:'red',fillOpacity: 0.5});COLLEGE_0510044W.bindPopup('&lt;p align=center&gt; &lt;font size=2&gt;&lt;b&gt;&lt;u&gt;COLLEGE COLBERT&lt;/b&gt;&lt;/u&gt;&lt;br&gt; (public)&lt;br&gt;&lt;br&gt;&lt;i&gt;REIMS');COLLEGE_0510044W.addTo(COLLEGE);</v>
      </c>
    </row>
    <row r="106" spans="1:10" x14ac:dyDescent="0.2">
      <c r="A106" t="s">
        <v>394</v>
      </c>
      <c r="B106" t="s">
        <v>436</v>
      </c>
      <c r="C106" t="s">
        <v>673</v>
      </c>
      <c r="D106" t="s">
        <v>1423</v>
      </c>
      <c r="E106" t="s">
        <v>4303</v>
      </c>
      <c r="F106" t="s">
        <v>437</v>
      </c>
      <c r="G106" t="s">
        <v>1071</v>
      </c>
      <c r="H106" t="s">
        <v>1072</v>
      </c>
      <c r="I106" t="s">
        <v>4042</v>
      </c>
      <c r="J106" t="str">
        <f t="shared" si="1"/>
        <v>var COLLEGE_0511084B=L.circle([49.2516579,4.0358863], 50, {color:'red',fillColor:'red',fillOpacity: 0.5});COLLEGE_0511084B.bindPopup('&lt;p align=center&gt; &lt;font size=2&gt;&lt;b&gt;&lt;u&gt;COLLEGE UNIVERSITE&lt;/b&gt;&lt;/u&gt;&lt;br&gt; (public)&lt;br&gt;&lt;br&gt;&lt;i&gt;REIMS');COLLEGE_0511084B.addTo(COLLEGE);</v>
      </c>
    </row>
    <row r="107" spans="1:10" x14ac:dyDescent="0.2">
      <c r="A107" t="s">
        <v>394</v>
      </c>
      <c r="B107" t="s">
        <v>438</v>
      </c>
      <c r="C107" t="s">
        <v>673</v>
      </c>
      <c r="D107" t="s">
        <v>1423</v>
      </c>
      <c r="E107" t="s">
        <v>4303</v>
      </c>
      <c r="F107" t="s">
        <v>439</v>
      </c>
      <c r="G107" t="s">
        <v>1073</v>
      </c>
      <c r="H107" t="s">
        <v>1074</v>
      </c>
      <c r="I107" t="s">
        <v>4043</v>
      </c>
      <c r="J107" t="str">
        <f t="shared" si="1"/>
        <v>var COLLEGE_0511085C=L.circle([49.2530345,4.0588493], 50, {color:'red',fillColor:'red',fillOpacity: 0.5});COLLEGE_0511085C.bindPopup('&lt;p align=center&gt; &lt;font size=2&gt;&lt;b&gt;&lt;u&gt;COLLEGE ROBERT SCHUMAN&lt;/b&gt;&lt;/u&gt;&lt;br&gt; (public)&lt;br&gt;&lt;br&gt;&lt;i&gt;REIMS');COLLEGE_0511085C.addTo(COLLEGE);</v>
      </c>
    </row>
    <row r="108" spans="1:10" x14ac:dyDescent="0.2">
      <c r="A108" t="s">
        <v>394</v>
      </c>
      <c r="B108" t="s">
        <v>442</v>
      </c>
      <c r="C108" t="s">
        <v>673</v>
      </c>
      <c r="D108" t="s">
        <v>1423</v>
      </c>
      <c r="E108" t="s">
        <v>4303</v>
      </c>
      <c r="F108" t="s">
        <v>443</v>
      </c>
      <c r="G108" t="s">
        <v>1341</v>
      </c>
      <c r="H108" t="s">
        <v>1342</v>
      </c>
      <c r="I108" t="s">
        <v>4044</v>
      </c>
      <c r="J108" t="str">
        <f t="shared" si="1"/>
        <v>var COLLEGE_0511108C=L.circle([49.2270166,4.0425215], 50, {color:'red',fillColor:'red',fillOpacity: 0.5});COLLEGE_0511108C.bindPopup('&lt;p align=center&gt; &lt;font size=2&gt;&lt;b&gt;&lt;u&gt;COLLEGE PAUL FORT&lt;/b&gt;&lt;/u&gt;&lt;br&gt; (public)&lt;br&gt;&lt;br&gt;&lt;i&gt;REIMS');COLLEGE_0511108C.addTo(COLLEGE);</v>
      </c>
    </row>
    <row r="109" spans="1:10" x14ac:dyDescent="0.2">
      <c r="A109" t="s">
        <v>394</v>
      </c>
      <c r="B109" t="s">
        <v>452</v>
      </c>
      <c r="C109" t="s">
        <v>674</v>
      </c>
      <c r="D109" t="s">
        <v>1423</v>
      </c>
      <c r="E109" t="s">
        <v>4303</v>
      </c>
      <c r="F109" t="s">
        <v>453</v>
      </c>
      <c r="G109" t="s">
        <v>1189</v>
      </c>
      <c r="H109" t="s">
        <v>1190</v>
      </c>
      <c r="I109" t="s">
        <v>4047</v>
      </c>
      <c r="J109" t="str">
        <f t="shared" si="1"/>
        <v>var COLLEGE_0511138K=L.circle([49.2520393,4.0378497], 50, {color:'red',fillColor:'red',fillOpacity: 0.5});COLLEGE_0511138K.bindPopup('&lt;p align=center&gt; &lt;font size=2&gt;&lt;b&gt;&lt;u&gt;COLLEGE NOTRE-DAME&lt;/b&gt;&lt;/u&gt;&lt;br&gt; (privé)&lt;br&gt;&lt;br&gt;&lt;i&gt;REIMS');COLLEGE_0511138K.addTo(COLLEGE);</v>
      </c>
    </row>
    <row r="110" spans="1:10" x14ac:dyDescent="0.2">
      <c r="A110" t="s">
        <v>394</v>
      </c>
      <c r="B110" t="s">
        <v>454</v>
      </c>
      <c r="C110" t="s">
        <v>674</v>
      </c>
      <c r="D110" t="s">
        <v>1423</v>
      </c>
      <c r="E110" t="s">
        <v>4303</v>
      </c>
      <c r="F110" t="s">
        <v>455</v>
      </c>
      <c r="G110" t="s">
        <v>1191</v>
      </c>
      <c r="H110" t="s">
        <v>1192</v>
      </c>
      <c r="I110" t="s">
        <v>6511</v>
      </c>
      <c r="J110" t="str">
        <f t="shared" si="1"/>
        <v>var COLLEGE_0511139L=L.circle([49.2670457,4.0259227], 50, {color:'red',fillColor:'red',fillOpacity: 0.5});COLLEGE_0511139L.bindPopup('&lt;p align=center&gt; &lt;font size=2&gt;&lt;b&gt;&lt;u&gt;COLLEGE JEANNE D\'ARC - LA SALLE&lt;/b&gt;&lt;/u&gt;&lt;br&gt; (privé)&lt;br&gt;&lt;br&gt;&lt;i&gt;REIMS');COLLEGE_0511139L.addTo(COLLEGE);</v>
      </c>
    </row>
    <row r="111" spans="1:10" x14ac:dyDescent="0.2">
      <c r="A111" t="s">
        <v>394</v>
      </c>
      <c r="B111" t="s">
        <v>475</v>
      </c>
      <c r="C111" t="s">
        <v>674</v>
      </c>
      <c r="D111" t="s">
        <v>1423</v>
      </c>
      <c r="E111" t="s">
        <v>4303</v>
      </c>
      <c r="F111" t="s">
        <v>476</v>
      </c>
      <c r="G111" t="s">
        <v>1201</v>
      </c>
      <c r="H111" t="s">
        <v>1202</v>
      </c>
      <c r="I111" t="s">
        <v>4052</v>
      </c>
      <c r="J111" t="str">
        <f t="shared" si="1"/>
        <v>var COLLEGE_0511178D=L.circle([49.2608478,4.0456024], 50, {color:'red',fillColor:'red',fillOpacity: 0.5});COLLEGE_0511178D.bindPopup('&lt;p align=center&gt; &lt;font size=2&gt;&lt;b&gt;&lt;u&gt;COLLEGE SAINT ANDRE&lt;/b&gt;&lt;/u&gt;&lt;br&gt; (privé)&lt;br&gt;&lt;br&gt;&lt;i&gt;REIMS');COLLEGE_0511178D.addTo(COLLEGE);</v>
      </c>
    </row>
    <row r="112" spans="1:10" x14ac:dyDescent="0.2">
      <c r="A112" t="s">
        <v>394</v>
      </c>
      <c r="B112" t="s">
        <v>477</v>
      </c>
      <c r="C112" t="s">
        <v>673</v>
      </c>
      <c r="D112" t="s">
        <v>1423</v>
      </c>
      <c r="E112" t="s">
        <v>4303</v>
      </c>
      <c r="F112" t="s">
        <v>478</v>
      </c>
      <c r="G112" t="s">
        <v>1075</v>
      </c>
      <c r="H112" t="s">
        <v>1076</v>
      </c>
      <c r="I112" t="s">
        <v>4053</v>
      </c>
      <c r="J112" t="str">
        <f t="shared" si="1"/>
        <v>var COLLEGE_0511179E=L.circle([49.2434288,4.0359823], 50, {color:'red',fillColor:'red',fillOpacity: 0.5});COLLEGE_0511179E.bindPopup('&lt;p align=center&gt; &lt;font size=2&gt;&lt;b&gt;&lt;u&gt;COLLEGE SAINT-REMI&lt;/b&gt;&lt;/u&gt;&lt;br&gt; (public)&lt;br&gt;&lt;br&gt;&lt;i&gt;REIMS');COLLEGE_0511179E.addTo(COLLEGE);</v>
      </c>
    </row>
    <row r="113" spans="1:10" x14ac:dyDescent="0.2">
      <c r="A113" t="s">
        <v>394</v>
      </c>
      <c r="B113" t="s">
        <v>479</v>
      </c>
      <c r="C113" t="s">
        <v>674</v>
      </c>
      <c r="D113" t="s">
        <v>1423</v>
      </c>
      <c r="E113" t="s">
        <v>4303</v>
      </c>
      <c r="F113" t="s">
        <v>461</v>
      </c>
      <c r="G113" t="s">
        <v>1203</v>
      </c>
      <c r="H113" t="s">
        <v>1204</v>
      </c>
      <c r="I113" t="s">
        <v>4054</v>
      </c>
      <c r="J113" t="str">
        <f t="shared" si="1"/>
        <v>var COLLEGE_0511180F=L.circle([49.2459803,4.0136616], 50, {color:'red',fillColor:'red',fillOpacity: 0.5});COLLEGE_0511180F.bindPopup('&lt;p align=center&gt; &lt;font size=2&gt;&lt;b&gt;&lt;u&gt;COLLEGE ST MICHEL&lt;/b&gt;&lt;/u&gt;&lt;br&gt; (privé)&lt;br&gt;&lt;br&gt;&lt;i&gt;REIMS');COLLEGE_0511180F.addTo(COLLEGE);</v>
      </c>
    </row>
    <row r="114" spans="1:10" x14ac:dyDescent="0.2">
      <c r="A114" t="s">
        <v>394</v>
      </c>
      <c r="B114" t="s">
        <v>489</v>
      </c>
      <c r="C114" t="s">
        <v>673</v>
      </c>
      <c r="D114" t="s">
        <v>1423</v>
      </c>
      <c r="E114" t="s">
        <v>4303</v>
      </c>
      <c r="F114" t="s">
        <v>490</v>
      </c>
      <c r="G114" t="s">
        <v>1085</v>
      </c>
      <c r="H114" t="s">
        <v>1086</v>
      </c>
      <c r="I114" t="s">
        <v>4055</v>
      </c>
      <c r="J114" t="str">
        <f t="shared" si="1"/>
        <v>var COLLEGE_0511214T=L.circle([49.276538,4.0100084], 50, {color:'red',fillColor:'red',fillOpacity: 0.5});COLLEGE_0511214T.bindPopup('&lt;p align=center&gt; &lt;font size=2&gt;&lt;b&gt;&lt;u&gt;COLLEGE TROIS FONTAINES&lt;/b&gt;&lt;/u&gt;&lt;br&gt; (public)&lt;br&gt;&lt;br&gt;&lt;i&gt;REIMS');COLLEGE_0511214T.addTo(COLLEGE);</v>
      </c>
    </row>
    <row r="115" spans="1:10" x14ac:dyDescent="0.2">
      <c r="A115" t="s">
        <v>394</v>
      </c>
      <c r="B115" t="s">
        <v>493</v>
      </c>
      <c r="C115" t="s">
        <v>673</v>
      </c>
      <c r="D115" t="s">
        <v>1423</v>
      </c>
      <c r="E115" t="s">
        <v>4303</v>
      </c>
      <c r="F115" t="s">
        <v>494</v>
      </c>
      <c r="G115" t="s">
        <v>1089</v>
      </c>
      <c r="H115" t="s">
        <v>1090</v>
      </c>
      <c r="I115" t="s">
        <v>4058</v>
      </c>
      <c r="J115" t="str">
        <f t="shared" si="1"/>
        <v>var COLLEGE_0511251H=L.circle([49.2318944,4.0059719], 50, {color:'red',fillColor:'red',fillOpacity: 0.5});COLLEGE_0511251H.bindPopup('&lt;p align=center&gt; &lt;font size=2&gt;&lt;b&gt;&lt;u&gt;COLLEGE JOLIOT-CURIE&lt;/b&gt;&lt;/u&gt;&lt;br&gt; (public)&lt;br&gt;&lt;br&gt;&lt;i&gt;REIMS');COLLEGE_0511251H.addTo(COLLEGE);</v>
      </c>
    </row>
    <row r="116" spans="1:10" x14ac:dyDescent="0.2">
      <c r="A116" t="s">
        <v>394</v>
      </c>
      <c r="B116" t="s">
        <v>495</v>
      </c>
      <c r="C116" t="s">
        <v>673</v>
      </c>
      <c r="D116" t="s">
        <v>1423</v>
      </c>
      <c r="E116" t="s">
        <v>4303</v>
      </c>
      <c r="F116" t="s">
        <v>496</v>
      </c>
      <c r="G116" t="s">
        <v>1091</v>
      </c>
      <c r="H116" t="s">
        <v>1092</v>
      </c>
      <c r="I116" t="s">
        <v>4059</v>
      </c>
      <c r="J116" t="str">
        <f t="shared" si="1"/>
        <v>var COLLEGE_0511254L=L.circle([49.2366458,4.0114754], 50, {color:'red',fillColor:'red',fillOpacity: 0.5});COLLEGE_0511254L.bindPopup('&lt;p align=center&gt; &lt;font size=2&gt;&lt;b&gt;&lt;u&gt;COLLEGE FRANCOIS LEGROS&lt;/b&gt;&lt;/u&gt;&lt;br&gt; (public)&lt;br&gt;&lt;br&gt;&lt;i&gt;REIMS');COLLEGE_0511254L.addTo(COLLEGE);</v>
      </c>
    </row>
    <row r="117" spans="1:10" x14ac:dyDescent="0.2">
      <c r="A117" t="s">
        <v>394</v>
      </c>
      <c r="B117" t="s">
        <v>510</v>
      </c>
      <c r="C117" t="s">
        <v>673</v>
      </c>
      <c r="D117" t="s">
        <v>1423</v>
      </c>
      <c r="E117" t="s">
        <v>4303</v>
      </c>
      <c r="F117" t="s">
        <v>511</v>
      </c>
      <c r="G117" t="s">
        <v>1345</v>
      </c>
      <c r="H117" t="s">
        <v>1346</v>
      </c>
      <c r="I117" t="s">
        <v>4080</v>
      </c>
      <c r="J117" t="str">
        <f t="shared" si="1"/>
        <v>var COLLEGE_0511470W=L.circle([49.2693689,4.0456072], 50, {color:'red',fillColor:'red',fillOpacity: 0.5});COLLEGE_0511470W.bindPopup('&lt;p align=center&gt; &lt;font size=2&gt;&lt;b&gt;&lt;u&gt;COLLEGE MARYSE BASTIE&lt;/b&gt;&lt;/u&gt;&lt;br&gt; (public)&lt;br&gt;&lt;br&gt;&lt;i&gt;REIMS');COLLEGE_0511470W.addTo(COLLEGE);</v>
      </c>
    </row>
    <row r="118" spans="1:10" x14ac:dyDescent="0.2">
      <c r="A118" t="s">
        <v>394</v>
      </c>
      <c r="B118" t="s">
        <v>520</v>
      </c>
      <c r="C118" t="s">
        <v>673</v>
      </c>
      <c r="D118" t="s">
        <v>1423</v>
      </c>
      <c r="E118" t="s">
        <v>4303</v>
      </c>
      <c r="F118" t="s">
        <v>247</v>
      </c>
      <c r="G118" t="s">
        <v>1107</v>
      </c>
      <c r="H118" t="s">
        <v>1108</v>
      </c>
      <c r="I118" t="s">
        <v>3725</v>
      </c>
      <c r="J118" t="str">
        <f t="shared" si="1"/>
        <v>var COLLEGE_0511531M=L.circle([49.2686582,4.0171592], 50, {color:'red',fillColor:'red',fillOpacity: 0.5});COLLEGE_0511531M.bindPopup('&lt;p align=center&gt; &lt;font size=2&gt;&lt;b&gt;&lt;u&gt;COLLEGE PIERRE BROSSOLETTE&lt;/b&gt;&lt;/u&gt;&lt;br&gt; (public)&lt;br&gt;&lt;br&gt;&lt;i&gt;REIMS');COLLEGE_0511531M.addTo(COLLEGE);</v>
      </c>
    </row>
    <row r="119" spans="1:10" x14ac:dyDescent="0.2">
      <c r="A119" t="s">
        <v>394</v>
      </c>
      <c r="B119" t="s">
        <v>531</v>
      </c>
      <c r="C119" t="s">
        <v>674</v>
      </c>
      <c r="D119" t="s">
        <v>1423</v>
      </c>
      <c r="E119" t="s">
        <v>4303</v>
      </c>
      <c r="F119" t="s">
        <v>208</v>
      </c>
      <c r="G119" t="s">
        <v>1207</v>
      </c>
      <c r="H119" t="s">
        <v>1208</v>
      </c>
      <c r="I119" t="s">
        <v>3766</v>
      </c>
      <c r="J119" t="str">
        <f t="shared" si="1"/>
        <v>var COLLEGE_0511799D=L.circle([49.2477831,4.0346098], 50, {color:'red',fillColor:'red',fillOpacity: 0.5});COLLEGE_0511799D.bindPopup('&lt;p align=center&gt; &lt;font size=2&gt;&lt;b&gt;&lt;u&gt;COLLEGE ST JOSEPH&lt;/b&gt;&lt;/u&gt;&lt;br&gt; (privé)&lt;br&gt;&lt;br&gt;&lt;i&gt;REIMS');COLLEGE_0511799D.addTo(COLLEGE);</v>
      </c>
    </row>
    <row r="120" spans="1:10" x14ac:dyDescent="0.2">
      <c r="A120" t="s">
        <v>394</v>
      </c>
      <c r="B120" t="s">
        <v>532</v>
      </c>
      <c r="C120" t="s">
        <v>674</v>
      </c>
      <c r="D120" t="s">
        <v>1423</v>
      </c>
      <c r="E120" t="s">
        <v>4303</v>
      </c>
      <c r="F120" t="s">
        <v>352</v>
      </c>
      <c r="G120" t="s">
        <v>1209</v>
      </c>
      <c r="H120" t="s">
        <v>1210</v>
      </c>
      <c r="I120" t="s">
        <v>4106</v>
      </c>
      <c r="J120" t="str">
        <f t="shared" si="1"/>
        <v>var COLLEGE_0511801F=L.circle([49.2397886,4.0258816], 50, {color:'red',fillColor:'red',fillOpacity: 0.5});COLLEGE_0511801F.bindPopup('&lt;p align=center&gt; &lt;font size=2&gt;&lt;b&gt;&lt;u&gt;COLLEGE SACRE-COEUR&lt;/b&gt;&lt;/u&gt;&lt;br&gt; (privé)&lt;br&gt;&lt;br&gt;&lt;i&gt;REIMS');COLLEGE_0511801F.addTo(COLLEGE);</v>
      </c>
    </row>
    <row r="121" spans="1:10" x14ac:dyDescent="0.2">
      <c r="A121" t="s">
        <v>394</v>
      </c>
      <c r="B121" t="s">
        <v>533</v>
      </c>
      <c r="C121" t="s">
        <v>673</v>
      </c>
      <c r="D121" t="s">
        <v>1423</v>
      </c>
      <c r="E121" t="s">
        <v>4303</v>
      </c>
      <c r="F121" t="s">
        <v>534</v>
      </c>
      <c r="G121" t="s">
        <v>1113</v>
      </c>
      <c r="H121" t="s">
        <v>1114</v>
      </c>
      <c r="I121" t="s">
        <v>4107</v>
      </c>
      <c r="J121" t="str">
        <f t="shared" si="1"/>
        <v>var COLLEGE_0511802G=L.circle([49.2232492,4.0170801], 50, {color:'red',fillColor:'red',fillOpacity: 0.5});COLLEGE_0511802G.bindPopup('&lt;p align=center&gt; &lt;font size=2&gt;&lt;b&gt;&lt;u&gt;COLLEGE GEORGES BRAQUE&lt;/b&gt;&lt;/u&gt;&lt;br&gt; (public)&lt;br&gt;&lt;br&gt;&lt;i&gt;REIMS');COLLEGE_0511802G.addTo(COLLEGE);</v>
      </c>
    </row>
    <row r="122" spans="1:10" x14ac:dyDescent="0.2">
      <c r="A122" t="s">
        <v>410</v>
      </c>
      <c r="B122" t="s">
        <v>408</v>
      </c>
      <c r="C122" t="s">
        <v>673</v>
      </c>
      <c r="D122" t="s">
        <v>1423</v>
      </c>
      <c r="E122" t="s">
        <v>4303</v>
      </c>
      <c r="F122" t="s">
        <v>409</v>
      </c>
      <c r="G122" t="s">
        <v>1339</v>
      </c>
      <c r="H122" t="s">
        <v>1340</v>
      </c>
      <c r="I122" t="s">
        <v>4123</v>
      </c>
      <c r="J122" t="str">
        <f t="shared" si="1"/>
        <v>var COLLEGE_0510048A=L.circle([49.1611199,4.0480114], 50, {color:'red',fillColor:'red',fillOpacity: 0.5});COLLEGE_0510048A.bindPopup('&lt;p align=center&gt; &lt;font size=2&gt;&lt;b&gt;&lt;u&gt;COLLEGE LA SOURCE&lt;/b&gt;&lt;/u&gt;&lt;br&gt; (public)&lt;br&gt;&lt;br&gt;&lt;i&gt;RILLY-LA-MONTAGNE');COLLEGE_0510048A.addTo(COLLEGE);</v>
      </c>
    </row>
    <row r="123" spans="1:10" x14ac:dyDescent="0.2">
      <c r="A123" t="s">
        <v>411</v>
      </c>
      <c r="B123" t="s">
        <v>487</v>
      </c>
      <c r="C123" t="s">
        <v>673</v>
      </c>
      <c r="D123" t="s">
        <v>1423</v>
      </c>
      <c r="E123" t="s">
        <v>4303</v>
      </c>
      <c r="F123" t="s">
        <v>488</v>
      </c>
      <c r="G123" t="s">
        <v>1083</v>
      </c>
      <c r="H123" t="s">
        <v>1084</v>
      </c>
      <c r="I123" t="s">
        <v>4130</v>
      </c>
      <c r="J123" t="str">
        <f t="shared" si="1"/>
        <v>var COLLEGE_0511191T=L.circle([49.0924826,4.9114622], 50, {color:'red',fillColor:'red',fillOpacity: 0.5});COLLEGE_0511191T.bindPopup('&lt;p align=center&gt; &lt;font size=2&gt;&lt;b&gt;&lt;u&gt;COLLEGE JEAN-BAPTISTE DROUET&lt;/b&gt;&lt;/u&gt;&lt;br&gt; (public)&lt;br&gt;&lt;br&gt;&lt;i&gt;SAINTE-MENEHOULD');COLLEGE_0511191T.addTo(COLLEGE);</v>
      </c>
    </row>
    <row r="124" spans="1:10" x14ac:dyDescent="0.2">
      <c r="A124" t="s">
        <v>492</v>
      </c>
      <c r="B124" t="s">
        <v>491</v>
      </c>
      <c r="C124" t="s">
        <v>673</v>
      </c>
      <c r="D124" t="s">
        <v>1423</v>
      </c>
      <c r="E124" t="s">
        <v>4303</v>
      </c>
      <c r="F124" t="s">
        <v>50</v>
      </c>
      <c r="G124" t="s">
        <v>1087</v>
      </c>
      <c r="H124" t="s">
        <v>1088</v>
      </c>
      <c r="I124" t="s">
        <v>3743</v>
      </c>
      <c r="J124" t="str">
        <f t="shared" si="1"/>
        <v>var COLLEGE_0511216V=L.circle([48.9463674,4.387916], 50, {color:'red',fillColor:'red',fillOpacity: 0.5});COLLEGE_0511216V.bindPopup('&lt;p align=center&gt; &lt;font size=2&gt;&lt;b&gt;&lt;u&gt;COLLEGE JEAN MOULIN&lt;/b&gt;&lt;/u&gt;&lt;br&gt; (public)&lt;br&gt;&lt;br&gt;&lt;i&gt;SAINT-MEMMIE');COLLEGE_0511216V.addTo(COLLEGE);</v>
      </c>
    </row>
    <row r="125" spans="1:10" x14ac:dyDescent="0.2">
      <c r="A125" t="s">
        <v>414</v>
      </c>
      <c r="B125" t="s">
        <v>412</v>
      </c>
      <c r="C125" t="s">
        <v>673</v>
      </c>
      <c r="D125" t="s">
        <v>1423</v>
      </c>
      <c r="E125" t="s">
        <v>4303</v>
      </c>
      <c r="F125" t="s">
        <v>413</v>
      </c>
      <c r="G125" t="s">
        <v>1057</v>
      </c>
      <c r="H125" t="s">
        <v>1058</v>
      </c>
      <c r="I125" t="s">
        <v>6512</v>
      </c>
      <c r="J125" t="str">
        <f t="shared" si="1"/>
        <v>var COLLEGE_0510051D=L.circle([49.3055642,3.9628335], 50, {color:'red',fillColor:'red',fillOpacity: 0.5});COLLEGE_0510051D.bindPopup('&lt;p align=center&gt; &lt;font size=2&gt;&lt;b&gt;&lt;u&gt;COLLEGE DU MONT D\'HOR&lt;/b&gt;&lt;/u&gt;&lt;br&gt; (public)&lt;br&gt;&lt;br&gt;&lt;i&gt;SAINT-THIERRY');COLLEGE_0510051D.addTo(COLLEGE);</v>
      </c>
    </row>
    <row r="126" spans="1:10" x14ac:dyDescent="0.2">
      <c r="A126" t="s">
        <v>417</v>
      </c>
      <c r="B126" t="s">
        <v>415</v>
      </c>
      <c r="C126" t="s">
        <v>673</v>
      </c>
      <c r="D126" t="s">
        <v>1423</v>
      </c>
      <c r="E126" t="s">
        <v>4303</v>
      </c>
      <c r="F126" t="s">
        <v>416</v>
      </c>
      <c r="G126" t="s">
        <v>1059</v>
      </c>
      <c r="H126" t="s">
        <v>1060</v>
      </c>
      <c r="I126" t="s">
        <v>4136</v>
      </c>
      <c r="J126" t="str">
        <f t="shared" si="1"/>
        <v>var COLLEGE_0510052E=L.circle([48.7849659,4.9082039], 50, {color:'red',fillColor:'red',fillOpacity: 0.5});COLLEGE_0510052E.bindPopup('&lt;p align=center&gt; &lt;font size=2&gt;&lt;b&gt;&lt;u&gt;COLLEGE LOUIS PASTEUR&lt;/b&gt;&lt;/u&gt;&lt;br&gt; (public)&lt;br&gt;&lt;br&gt;&lt;i&gt;SERMAIZE-LES-BAINS');COLLEGE_0510052E.addTo(COLLEGE);</v>
      </c>
    </row>
    <row r="127" spans="1:10" x14ac:dyDescent="0.2">
      <c r="A127" t="s">
        <v>420</v>
      </c>
      <c r="B127" t="s">
        <v>421</v>
      </c>
      <c r="C127" t="s">
        <v>673</v>
      </c>
      <c r="D127" t="s">
        <v>1423</v>
      </c>
      <c r="E127" t="s">
        <v>4303</v>
      </c>
      <c r="F127" t="s">
        <v>419</v>
      </c>
      <c r="G127" t="s">
        <v>1061</v>
      </c>
      <c r="H127" t="s">
        <v>1062</v>
      </c>
      <c r="I127" t="s">
        <v>4140</v>
      </c>
      <c r="J127" t="str">
        <f t="shared" si="1"/>
        <v>var COLLEGE_0510054G=L.circle([48.7254841,3.7169249], 50, {color:'red',fillColor:'red',fillOpacity: 0.5});COLLEGE_0510054G.bindPopup('&lt;p align=center&gt; &lt;font size=2&gt;&lt;b&gt;&lt;u&gt;COLLEGE LA FONTAINE DU VE&lt;/b&gt;&lt;/u&gt;&lt;br&gt; (public)&lt;br&gt;&lt;br&gt;&lt;i&gt;SEZANNE');COLLEGE_0510054G.addTo(COLLEGE);</v>
      </c>
    </row>
    <row r="128" spans="1:10" x14ac:dyDescent="0.2">
      <c r="A128" t="s">
        <v>423</v>
      </c>
      <c r="B128" t="s">
        <v>422</v>
      </c>
      <c r="C128" t="s">
        <v>673</v>
      </c>
      <c r="D128" t="s">
        <v>1423</v>
      </c>
      <c r="E128" t="s">
        <v>4303</v>
      </c>
      <c r="F128" t="s">
        <v>416</v>
      </c>
      <c r="G128" t="s">
        <v>1063</v>
      </c>
      <c r="H128" t="s">
        <v>1064</v>
      </c>
      <c r="I128" t="s">
        <v>4136</v>
      </c>
      <c r="J128" t="str">
        <f t="shared" si="1"/>
        <v>var COLLEGE_0510056J=L.circle([49.1267227,4.5362884], 50, {color:'red',fillColor:'red',fillOpacity: 0.5});COLLEGE_0510056J.bindPopup('&lt;p align=center&gt; &lt;font size=2&gt;&lt;b&gt;&lt;u&gt;COLLEGE LOUIS PASTEUR&lt;/b&gt;&lt;/u&gt;&lt;br&gt; (public)&lt;br&gt;&lt;br&gt;&lt;i&gt;SUIPPES');COLLEGE_0510056J.addTo(COLLEGE);</v>
      </c>
    </row>
    <row r="129" spans="1:10" x14ac:dyDescent="0.2">
      <c r="A129" t="s">
        <v>482</v>
      </c>
      <c r="B129" t="s">
        <v>480</v>
      </c>
      <c r="C129" t="s">
        <v>673</v>
      </c>
      <c r="D129" t="s">
        <v>1423</v>
      </c>
      <c r="E129" t="s">
        <v>4303</v>
      </c>
      <c r="F129" t="s">
        <v>481</v>
      </c>
      <c r="G129" t="s">
        <v>1077</v>
      </c>
      <c r="H129" t="s">
        <v>1078</v>
      </c>
      <c r="I129" t="s">
        <v>4150</v>
      </c>
      <c r="J129" t="str">
        <f t="shared" si="1"/>
        <v>var COLLEGE_0511187N=L.circle([49.2485825,3.9889405], 50, {color:'red',fillColor:'red',fillOpacity: 0.5});COLLEGE_0511187N.bindPopup('&lt;p align=center&gt; &lt;font size=2&gt;&lt;b&gt;&lt;u&gt;COLLEGE PAULETTE BILLA&lt;/b&gt;&lt;/u&gt;&lt;br&gt; (public)&lt;br&gt;&lt;br&gt;&lt;i&gt;TINQUEUX');COLLEGE_0511187N.addTo(COLLEGE);</v>
      </c>
    </row>
    <row r="130" spans="1:10" x14ac:dyDescent="0.2">
      <c r="A130" t="s">
        <v>426</v>
      </c>
      <c r="B130" t="s">
        <v>424</v>
      </c>
      <c r="C130" t="s">
        <v>673</v>
      </c>
      <c r="D130" t="s">
        <v>1423</v>
      </c>
      <c r="E130" t="s">
        <v>4303</v>
      </c>
      <c r="F130" t="s">
        <v>425</v>
      </c>
      <c r="G130" t="s">
        <v>1065</v>
      </c>
      <c r="H130" t="s">
        <v>1066</v>
      </c>
      <c r="I130" t="s">
        <v>4155</v>
      </c>
      <c r="J130" t="str">
        <f t="shared" si="1"/>
        <v>var COLLEGE_0510059M=L.circle([48.9069248,4.0164152], 50, {color:'red',fillColor:'red',fillOpacity: 0.5});COLLEGE_0510059M.bindPopup('&lt;p align=center&gt; &lt;font size=2&gt;&lt;b&gt;&lt;u&gt;COLLEGE EUSTACHE DESCHAMPS&lt;/b&gt;&lt;/u&gt;&lt;br&gt; (public)&lt;br&gt;&lt;br&gt;&lt;i&gt;VERTUS');COLLEGE_0510059M.addTo(COLLEGE);</v>
      </c>
    </row>
    <row r="131" spans="1:10" x14ac:dyDescent="0.2">
      <c r="A131" t="s">
        <v>429</v>
      </c>
      <c r="B131" t="s">
        <v>427</v>
      </c>
      <c r="C131" t="s">
        <v>673</v>
      </c>
      <c r="D131" t="s">
        <v>1423</v>
      </c>
      <c r="E131" t="s">
        <v>4303</v>
      </c>
      <c r="F131" t="s">
        <v>428</v>
      </c>
      <c r="G131" t="s">
        <v>1067</v>
      </c>
      <c r="H131" t="s">
        <v>1068</v>
      </c>
      <c r="I131" t="s">
        <v>4158</v>
      </c>
      <c r="J131" t="str">
        <f t="shared" ref="J131:J194" si="2">"var "&amp;D131&amp;"_"&amp;B131&amp;"=L.circle(["&amp;G131&amp;","&amp;H131&amp;"], 50, {color:'"&amp; E131&amp;"',fillColor:'"&amp;E131&amp;"',fillOpacity: 0.5});"&amp;D131&amp;"_"&amp;B131&amp;".bindPopup('&lt;p align=center&gt; &lt;font size=2&gt;&lt;b&gt;&lt;u&gt;"&amp;I131&amp;"&lt;/b&gt;&lt;/u&gt;&lt;br&gt; "&amp;C131&amp;"&lt;br&gt;&lt;br&gt;&lt;i&gt;"&amp;A131&amp;"');"&amp;D131&amp;"_"&amp;B131&amp;".addTo("&amp;D131&amp;");"</f>
        <v>var COLLEGE_0510060N=L.circle([49.1465174,4.1665127], 50, {color:'red',fillColor:'red',fillOpacity: 0.5});COLLEGE_0510060N.bindPopup('&lt;p align=center&gt; &lt;font size=2&gt;&lt;b&gt;&lt;u&gt;COLLEGE PAUL ELUARD&lt;/b&gt;&lt;/u&gt;&lt;br&gt; (public)&lt;br&gt;&lt;br&gt;&lt;i&gt;VERZY');COLLEGE_0510060N.addTo(COLLEGE);</v>
      </c>
    </row>
    <row r="132" spans="1:10" x14ac:dyDescent="0.2">
      <c r="A132" t="s">
        <v>432</v>
      </c>
      <c r="B132" t="s">
        <v>458</v>
      </c>
      <c r="C132" t="s">
        <v>674</v>
      </c>
      <c r="D132" t="s">
        <v>1423</v>
      </c>
      <c r="E132" t="s">
        <v>4303</v>
      </c>
      <c r="F132" t="s">
        <v>459</v>
      </c>
      <c r="G132" t="s">
        <v>1193</v>
      </c>
      <c r="H132" t="s">
        <v>1194</v>
      </c>
      <c r="I132" t="s">
        <v>4167</v>
      </c>
      <c r="J132" t="str">
        <f t="shared" si="2"/>
        <v>var COLLEGE_0511144S=L.circle([48.7265846,4.5869345], 50, {color:'red',fillColor:'red',fillOpacity: 0.5});COLLEGE_0511144S.bindPopup('&lt;p align=center&gt; &lt;font size=2&gt;&lt;b&gt;&lt;u&gt;COLLEGE ST JEAN BAPTISTE DE LA SALLE&lt;/b&gt;&lt;/u&gt;&lt;br&gt; (privé)&lt;br&gt;&lt;br&gt;&lt;i&gt;VITRY-LE-FRANCOIS');COLLEGE_0511144S.addTo(COLLEGE);</v>
      </c>
    </row>
    <row r="133" spans="1:10" x14ac:dyDescent="0.2">
      <c r="A133" t="s">
        <v>432</v>
      </c>
      <c r="B133" t="s">
        <v>497</v>
      </c>
      <c r="C133" t="s">
        <v>673</v>
      </c>
      <c r="D133" t="s">
        <v>1423</v>
      </c>
      <c r="E133" t="s">
        <v>4303</v>
      </c>
      <c r="F133" t="s">
        <v>498</v>
      </c>
      <c r="G133" t="s">
        <v>1343</v>
      </c>
      <c r="H133" t="s">
        <v>1344</v>
      </c>
      <c r="I133" t="s">
        <v>4169</v>
      </c>
      <c r="J133" t="str">
        <f t="shared" si="2"/>
        <v>var COLLEGE_0511256N=L.circle([48.7287757,4.5805229], 50, {color:'red',fillColor:'red',fillOpacity: 0.5});COLLEGE_0511256N.bindPopup('&lt;p align=center&gt; &lt;font size=2&gt;&lt;b&gt;&lt;u&gt;COLLEGE LES INDES&lt;/b&gt;&lt;/u&gt;&lt;br&gt; (public)&lt;br&gt;&lt;br&gt;&lt;i&gt;VITRY-LE-FRANCOIS');COLLEGE_0511256N.addTo(COLLEGE);</v>
      </c>
    </row>
    <row r="134" spans="1:10" x14ac:dyDescent="0.2">
      <c r="A134" t="s">
        <v>432</v>
      </c>
      <c r="B134" t="s">
        <v>518</v>
      </c>
      <c r="C134" t="s">
        <v>673</v>
      </c>
      <c r="D134" t="s">
        <v>1423</v>
      </c>
      <c r="E134" t="s">
        <v>4303</v>
      </c>
      <c r="F134" t="s">
        <v>519</v>
      </c>
      <c r="G134" t="s">
        <v>1105</v>
      </c>
      <c r="H134" t="s">
        <v>1106</v>
      </c>
      <c r="I134" t="s">
        <v>4171</v>
      </c>
      <c r="J134" t="str">
        <f t="shared" si="2"/>
        <v>var COLLEGE_0511476C=L.circle([48.728034,4.5937423], 50, {color:'red',fillColor:'red',fillOpacity: 0.5});COLLEGE_0511476C.bindPopup('&lt;p align=center&gt; &lt;font size=2&gt;&lt;b&gt;&lt;u&gt;COLLEGE VIEUX PORT&lt;/b&gt;&lt;/u&gt;&lt;br&gt; (public)&lt;br&gt;&lt;br&gt;&lt;i&gt;VITRY-LE-FRANCOIS');COLLEGE_0511476C.addTo(COLLEGE);</v>
      </c>
    </row>
    <row r="135" spans="1:10" x14ac:dyDescent="0.2">
      <c r="A135" t="s">
        <v>547</v>
      </c>
      <c r="B135" t="s">
        <v>545</v>
      </c>
      <c r="C135" t="s">
        <v>673</v>
      </c>
      <c r="D135" t="s">
        <v>1423</v>
      </c>
      <c r="E135" t="s">
        <v>4303</v>
      </c>
      <c r="F135" t="s">
        <v>546</v>
      </c>
      <c r="G135" t="s">
        <v>1117</v>
      </c>
      <c r="H135" t="s">
        <v>1118</v>
      </c>
      <c r="I135" t="s">
        <v>4182</v>
      </c>
      <c r="J135" t="str">
        <f t="shared" si="2"/>
        <v>var COLLEGE_0512014M=L.circle([49.2916866,4.1080747], 50, {color:'red',fillColor:'red',fillOpacity: 0.5});COLLEGE_0512014M.bindPopup('&lt;p align=center&gt; &lt;font size=2&gt;&lt;b&gt;&lt;u&gt;COLLEGE LEONARD DE VINCI&lt;/b&gt;&lt;/u&gt;&lt;br&gt; (public)&lt;br&gt;&lt;br&gt;&lt;i&gt;WITRY-LES-REIMS');COLLEGE_0512014M.addTo(COLLEGE);</v>
      </c>
    </row>
    <row r="136" spans="1:10" x14ac:dyDescent="0.2">
      <c r="A136" t="s">
        <v>327</v>
      </c>
      <c r="B136" t="s">
        <v>325</v>
      </c>
      <c r="C136" t="s">
        <v>673</v>
      </c>
      <c r="D136" t="s">
        <v>1423</v>
      </c>
      <c r="E136" t="s">
        <v>4303</v>
      </c>
      <c r="F136" t="s">
        <v>326</v>
      </c>
      <c r="G136" t="s">
        <v>1145</v>
      </c>
      <c r="H136" t="s">
        <v>1146</v>
      </c>
      <c r="I136" t="s">
        <v>4186</v>
      </c>
      <c r="J136" t="str">
        <f t="shared" si="2"/>
        <v>var COLLEGE_0520706K=L.circle([47.959704,5.7453838], 50, {color:'red',fillColor:'red',fillOpacity: 0.5});COLLEGE_0520706K.bindPopup('&lt;p align=center&gt; &lt;font size=2&gt;&lt;b&gt;&lt;u&gt;COLLEGE MONTMORENCY&lt;/b&gt;&lt;/u&gt;&lt;br&gt; (public)&lt;br&gt;&lt;br&gt;&lt;i&gt;BOURBONNE-LES-BAINS');COLLEGE_0520706K.addTo(COLLEGE);</v>
      </c>
    </row>
    <row r="137" spans="1:10" x14ac:dyDescent="0.2">
      <c r="A137" t="s">
        <v>607</v>
      </c>
      <c r="B137" t="s">
        <v>266</v>
      </c>
      <c r="C137" t="s">
        <v>673</v>
      </c>
      <c r="D137" t="s">
        <v>1423</v>
      </c>
      <c r="E137" t="s">
        <v>4303</v>
      </c>
      <c r="F137" t="s">
        <v>267</v>
      </c>
      <c r="G137" t="s">
        <v>1119</v>
      </c>
      <c r="H137" t="s">
        <v>1120</v>
      </c>
      <c r="I137" t="s">
        <v>4187</v>
      </c>
      <c r="J137" t="str">
        <f t="shared" si="2"/>
        <v>var COLLEGE_0520004X=L.circle([48.2013628,5.5881611], 50, {color:'red',fillColor:'red',fillOpacity: 0.5});COLLEGE_0520004X.bindPopup('&lt;p align=center&gt; &lt;font size=2&gt;&lt;b&gt;&lt;u&gt;COLLEGE LOUIS BRUNTZ&lt;/b&gt;&lt;/u&gt;&lt;br&gt; (public)&lt;br&gt;&lt;br&gt;&lt;i&gt;BOURMONT-ENTRE-MEUSE-ET-MOUZON');COLLEGE_0520004X.addTo(COLLEGE);</v>
      </c>
    </row>
    <row r="138" spans="1:10" x14ac:dyDescent="0.2">
      <c r="A138" t="s">
        <v>339</v>
      </c>
      <c r="B138" t="s">
        <v>337</v>
      </c>
      <c r="C138" t="s">
        <v>673</v>
      </c>
      <c r="D138" t="s">
        <v>1423</v>
      </c>
      <c r="E138" t="s">
        <v>4303</v>
      </c>
      <c r="F138" t="s">
        <v>338</v>
      </c>
      <c r="G138" t="s">
        <v>1153</v>
      </c>
      <c r="H138" t="s">
        <v>1154</v>
      </c>
      <c r="I138" t="s">
        <v>4191</v>
      </c>
      <c r="J138" t="str">
        <f t="shared" si="2"/>
        <v>var COLLEGE_0520794F=L.circle([47.8075784,5.4330251], 50, {color:'red',fillColor:'red',fillOpacity: 0.5});COLLEGE_0520794F.bindPopup('&lt;p align=center&gt; &lt;font size=2&gt;&lt;b&gt;&lt;u&gt;COLLEGE HENRI VINCENOT&lt;/b&gt;&lt;/u&gt;&lt;br&gt; (public)&lt;br&gt;&lt;br&gt;&lt;i&gt;CHALINDREY');COLLEGE_0520794F.addTo(COLLEGE);</v>
      </c>
    </row>
    <row r="139" spans="1:10" x14ac:dyDescent="0.2">
      <c r="A139" t="s">
        <v>270</v>
      </c>
      <c r="B139" t="s">
        <v>268</v>
      </c>
      <c r="C139" t="s">
        <v>673</v>
      </c>
      <c r="D139" t="s">
        <v>1423</v>
      </c>
      <c r="E139" t="s">
        <v>4303</v>
      </c>
      <c r="F139" t="s">
        <v>269</v>
      </c>
      <c r="G139" t="s">
        <v>1121</v>
      </c>
      <c r="H139" t="s">
        <v>1122</v>
      </c>
      <c r="I139" t="s">
        <v>4196</v>
      </c>
      <c r="J139" t="str">
        <f t="shared" si="2"/>
        <v>var COLLEGE_0520006Z=L.circle([48.0272056,4.915373], 50, {color:'red',fillColor:'red',fillOpacity: 0.5});COLLEGE_0520006Z.bindPopup('&lt;p align=center&gt; &lt;font size=2&gt;&lt;b&gt;&lt;u&gt;COLLEGE AMIRAL DENIS DECRES&lt;/b&gt;&lt;/u&gt;&lt;br&gt; (public)&lt;br&gt;&lt;br&gt;&lt;i&gt;CHATEAUVILLAIN');COLLEGE_0520006Z.addTo(COLLEGE);</v>
      </c>
    </row>
    <row r="140" spans="1:10" x14ac:dyDescent="0.2">
      <c r="A140" t="s">
        <v>273</v>
      </c>
      <c r="B140" t="s">
        <v>309</v>
      </c>
      <c r="C140" t="s">
        <v>673</v>
      </c>
      <c r="D140" t="s">
        <v>1423</v>
      </c>
      <c r="E140" t="s">
        <v>4303</v>
      </c>
      <c r="F140" t="s">
        <v>310</v>
      </c>
      <c r="G140" t="s">
        <v>1135</v>
      </c>
      <c r="H140" t="s">
        <v>1136</v>
      </c>
      <c r="I140" t="s">
        <v>4200</v>
      </c>
      <c r="J140" t="str">
        <f t="shared" si="2"/>
        <v>var COLLEGE_0520039K=L.circle([48.1042562,5.1481333], 50, {color:'red',fillColor:'red',fillOpacity: 0.5});COLLEGE_0520039K.bindPopup('&lt;p align=center&gt; &lt;font size=2&gt;&lt;b&gt;&lt;u&gt;COLLEGE LOUISE MICHEL&lt;/b&gt;&lt;/u&gt;&lt;br&gt; (public)&lt;br&gt;&lt;br&gt;&lt;i&gt;CHAUMONT');COLLEGE_0520039K.addTo(COLLEGE);</v>
      </c>
    </row>
    <row r="141" spans="1:10" x14ac:dyDescent="0.2">
      <c r="A141" t="s">
        <v>273</v>
      </c>
      <c r="B141" t="s">
        <v>333</v>
      </c>
      <c r="C141" t="s">
        <v>673</v>
      </c>
      <c r="D141" t="s">
        <v>1423</v>
      </c>
      <c r="E141" t="s">
        <v>4303</v>
      </c>
      <c r="F141" t="s">
        <v>334</v>
      </c>
      <c r="G141" t="s">
        <v>1149</v>
      </c>
      <c r="H141" t="s">
        <v>1150</v>
      </c>
      <c r="I141" t="s">
        <v>4209</v>
      </c>
      <c r="J141" t="str">
        <f t="shared" si="2"/>
        <v>var COLLEGE_0520733P=L.circle([48.1124791,5.1409211], 50, {color:'red',fillColor:'red',fillOpacity: 0.5});COLLEGE_0520733P.bindPopup('&lt;p align=center&gt; &lt;font size=2&gt;&lt;b&gt;&lt;u&gt;COLLEGE CAMILLE SAINT-SAENS&lt;/b&gt;&lt;/u&gt;&lt;br&gt; (public)&lt;br&gt;&lt;br&gt;&lt;i&gt;CHAUMONT');COLLEGE_0520733P.addTo(COLLEGE);</v>
      </c>
    </row>
    <row r="142" spans="1:10" x14ac:dyDescent="0.2">
      <c r="A142" t="s">
        <v>273</v>
      </c>
      <c r="B142" t="s">
        <v>335</v>
      </c>
      <c r="C142" t="s">
        <v>673</v>
      </c>
      <c r="D142" t="s">
        <v>1423</v>
      </c>
      <c r="E142" t="s">
        <v>4303</v>
      </c>
      <c r="F142" t="s">
        <v>336</v>
      </c>
      <c r="G142" t="s">
        <v>1151</v>
      </c>
      <c r="H142" t="s">
        <v>1152</v>
      </c>
      <c r="I142" t="s">
        <v>4210</v>
      </c>
      <c r="J142" t="str">
        <f t="shared" si="2"/>
        <v>var COLLEGE_0520737U=L.circle([48.0904096,5.1349555], 50, {color:'red',fillColor:'red',fillOpacity: 0.5});COLLEGE_0520737U.bindPopup('&lt;p align=center&gt; &lt;font size=2&gt;&lt;b&gt;&lt;u&gt;COLLEGE LA ROCHOTTE&lt;/b&gt;&lt;/u&gt;&lt;br&gt; (public)&lt;br&gt;&lt;br&gt;&lt;i&gt;CHAUMONT');COLLEGE_0520737U.addTo(COLLEGE);</v>
      </c>
    </row>
    <row r="143" spans="1:10" x14ac:dyDescent="0.2">
      <c r="A143" t="s">
        <v>273</v>
      </c>
      <c r="B143" t="s">
        <v>350</v>
      </c>
      <c r="C143" t="s">
        <v>674</v>
      </c>
      <c r="D143" t="s">
        <v>1423</v>
      </c>
      <c r="E143" t="s">
        <v>4303</v>
      </c>
      <c r="F143" t="s">
        <v>323</v>
      </c>
      <c r="G143" t="s">
        <v>1211</v>
      </c>
      <c r="H143" t="s">
        <v>1212</v>
      </c>
      <c r="I143" t="s">
        <v>4217</v>
      </c>
      <c r="J143" t="str">
        <f t="shared" si="2"/>
        <v>var COLLEGE_0520966T=L.circle([48.0780486,5.146869], 50, {color:'red',fillColor:'red',fillOpacity: 0.5});COLLEGE_0520966T.bindPopup('&lt;p align=center&gt; &lt;font size=2&gt;&lt;b&gt;&lt;u&gt;COLLEGE OUDINOT&lt;/b&gt;&lt;/u&gt;&lt;br&gt; (privé)&lt;br&gt;&lt;br&gt;&lt;i&gt;CHAUMONT');COLLEGE_0520966T.addTo(COLLEGE);</v>
      </c>
    </row>
    <row r="144" spans="1:10" x14ac:dyDescent="0.2">
      <c r="A144" t="s">
        <v>347</v>
      </c>
      <c r="B144" t="s">
        <v>345</v>
      </c>
      <c r="C144" t="s">
        <v>673</v>
      </c>
      <c r="D144" t="s">
        <v>1423</v>
      </c>
      <c r="E144" t="s">
        <v>4303</v>
      </c>
      <c r="F144" t="s">
        <v>346</v>
      </c>
      <c r="G144" t="s">
        <v>1159</v>
      </c>
      <c r="H144" t="s">
        <v>1160</v>
      </c>
      <c r="I144" t="s">
        <v>4219</v>
      </c>
      <c r="J144" t="str">
        <f t="shared" si="2"/>
        <v>var COLLEGE_0520842H=L.circle([48.5248788,5.114921], 50, {color:'red',fillColor:'red',fillOpacity: 0.5});COLLEGE_0520842H.bindPopup('&lt;p align=center&gt; &lt;font size=2&gt;&lt;b&gt;&lt;u&gt;COLLEGE RENE ROLLIN&lt;/b&gt;&lt;/u&gt;&lt;br&gt; (public)&lt;br&gt;&lt;br&gt;&lt;i&gt;CHEVILLON');COLLEGE_0520842H.addTo(COLLEGE);</v>
      </c>
    </row>
    <row r="145" spans="1:10" x14ac:dyDescent="0.2">
      <c r="A145" t="s">
        <v>608</v>
      </c>
      <c r="B145" t="s">
        <v>342</v>
      </c>
      <c r="C145" t="s">
        <v>673</v>
      </c>
      <c r="D145" t="s">
        <v>1423</v>
      </c>
      <c r="E145" t="s">
        <v>4303</v>
      </c>
      <c r="F145" t="s">
        <v>596</v>
      </c>
      <c r="G145" t="s">
        <v>1155</v>
      </c>
      <c r="H145" t="s">
        <v>1156</v>
      </c>
      <c r="I145" t="s">
        <v>4221</v>
      </c>
      <c r="J145" t="str">
        <f t="shared" si="2"/>
        <v>var COLLEGE_0520814C=L.circle([48.2226029,4.8907636], 50, {color:'red',fillColor:'red',fillOpacity: 0.5});COLLEGE_0520814C.bindPopup('&lt;p align=center&gt; &lt;font size=2&gt;&lt;b&gt;&lt;u&gt;COLLEGE COLOMBEY LES DEUX ÉGLISES&lt;/b&gt;&lt;/u&gt;&lt;br&gt; (public)&lt;br&gt;&lt;br&gt;&lt;i&gt;COLOMBEY LES DEUX EGLISES');COLLEGE_0520814C.addTo(COLLEGE);</v>
      </c>
    </row>
    <row r="146" spans="1:10" x14ac:dyDescent="0.2">
      <c r="A146" t="s">
        <v>276</v>
      </c>
      <c r="B146" t="s">
        <v>274</v>
      </c>
      <c r="C146" t="s">
        <v>673</v>
      </c>
      <c r="D146" t="s">
        <v>1423</v>
      </c>
      <c r="E146" t="s">
        <v>4303</v>
      </c>
      <c r="F146" t="s">
        <v>275</v>
      </c>
      <c r="G146" t="s">
        <v>1123</v>
      </c>
      <c r="H146" t="s">
        <v>1124</v>
      </c>
      <c r="I146" t="s">
        <v>6513</v>
      </c>
      <c r="J146" t="str">
        <f t="shared" si="2"/>
        <v>var COLLEGE_0520014H=L.circle([48.3210356,5.2147039], 50, {color:'red',fillColor:'red',fillOpacity: 0.5});COLLEGE_0520014H.bindPopup('&lt;p align=center&gt; &lt;font size=2&gt;&lt;b&gt;&lt;u&gt;COLLEGE JOUFFROY D\'ABBANS&lt;/b&gt;&lt;/u&gt;&lt;br&gt; (public)&lt;br&gt;&lt;br&gt;&lt;i&gt;DOULAINCOURT-SAUCOURT');COLLEGE_0520014H.addTo(COLLEGE);</v>
      </c>
    </row>
    <row r="147" spans="1:10" x14ac:dyDescent="0.2">
      <c r="A147" t="s">
        <v>279</v>
      </c>
      <c r="B147" t="s">
        <v>277</v>
      </c>
      <c r="C147" t="s">
        <v>673</v>
      </c>
      <c r="D147" t="s">
        <v>1423</v>
      </c>
      <c r="E147" t="s">
        <v>4303</v>
      </c>
      <c r="F147" t="s">
        <v>278</v>
      </c>
      <c r="G147" t="s">
        <v>1125</v>
      </c>
      <c r="H147" t="s">
        <v>1126</v>
      </c>
      <c r="I147" t="s">
        <v>4226</v>
      </c>
      <c r="J147" t="str">
        <f t="shared" si="2"/>
        <v>var COLLEGE_0520017L=L.circle([47.7809133,5.6067936], 50, {color:'red',fillColor:'red',fillOpacity: 0.5});COLLEGE_0520017L.bindPopup('&lt;p align=center&gt; &lt;font size=2&gt;&lt;b&gt;&lt;u&gt;COLLEGE DES TROIS PROVINCES&lt;/b&gt;&lt;/u&gt;&lt;br&gt; (public)&lt;br&gt;&lt;br&gt;&lt;i&gt;FAYL-BILLOT');COLLEGE_0520017L.addTo(COLLEGE);</v>
      </c>
    </row>
    <row r="148" spans="1:10" x14ac:dyDescent="0.2">
      <c r="A148" t="s">
        <v>282</v>
      </c>
      <c r="B148" t="s">
        <v>280</v>
      </c>
      <c r="C148" t="s">
        <v>673</v>
      </c>
      <c r="D148" t="s">
        <v>1423</v>
      </c>
      <c r="E148" t="s">
        <v>4303</v>
      </c>
      <c r="F148" t="s">
        <v>281</v>
      </c>
      <c r="G148" t="s">
        <v>1127</v>
      </c>
      <c r="H148" t="s">
        <v>1128</v>
      </c>
      <c r="I148" t="s">
        <v>4228</v>
      </c>
      <c r="J148" t="str">
        <f t="shared" si="2"/>
        <v>var COLLEGE_0520018M=L.circle([48.2972024,5.1447986], 50, {color:'red',fillColor:'red',fillOpacity: 0.5});COLLEGE_0520018M.bindPopup('&lt;p align=center&gt; &lt;font size=2&gt;&lt;b&gt;&lt;u&gt;COLLEGE MARIE CALVES&lt;/b&gt;&lt;/u&gt;&lt;br&gt; (public)&lt;br&gt;&lt;br&gt;&lt;i&gt;FRONCLES');COLLEGE_0520018M.addTo(COLLEGE);</v>
      </c>
    </row>
    <row r="149" spans="1:10" x14ac:dyDescent="0.2">
      <c r="A149" t="s">
        <v>286</v>
      </c>
      <c r="B149" t="s">
        <v>343</v>
      </c>
      <c r="C149" t="s">
        <v>673</v>
      </c>
      <c r="D149" t="s">
        <v>1423</v>
      </c>
      <c r="E149" t="s">
        <v>4303</v>
      </c>
      <c r="F149" t="s">
        <v>344</v>
      </c>
      <c r="G149" t="s">
        <v>1157</v>
      </c>
      <c r="H149" t="s">
        <v>1158</v>
      </c>
      <c r="I149" t="s">
        <v>4235</v>
      </c>
      <c r="J149" t="str">
        <f t="shared" si="2"/>
        <v>var COLLEGE_0520822L=L.circle([48.4417158,5.1530976], 50, {color:'red',fillColor:'red',fillOpacity: 0.5});COLLEGE_0520822L.bindPopup('&lt;p align=center&gt; &lt;font size=2&gt;&lt;b&gt;&lt;u&gt;COLLEGE CRESSOT&lt;/b&gt;&lt;/u&gt;&lt;br&gt; (public)&lt;br&gt;&lt;br&gt;&lt;i&gt;JOINVILLE');COLLEGE_0520822L.addTo(COLLEGE);</v>
      </c>
    </row>
    <row r="150" spans="1:10" x14ac:dyDescent="0.2">
      <c r="A150" t="s">
        <v>289</v>
      </c>
      <c r="B150" t="s">
        <v>311</v>
      </c>
      <c r="C150" t="s">
        <v>673</v>
      </c>
      <c r="D150" t="s">
        <v>1423</v>
      </c>
      <c r="E150" t="s">
        <v>4303</v>
      </c>
      <c r="F150" t="s">
        <v>312</v>
      </c>
      <c r="G150" t="s">
        <v>1137</v>
      </c>
      <c r="H150" t="s">
        <v>1138</v>
      </c>
      <c r="I150" t="s">
        <v>4239</v>
      </c>
      <c r="J150" t="str">
        <f t="shared" si="2"/>
        <v>var COLLEGE_0520040L=L.circle([47.8684592,5.3416006], 50, {color:'red',fillColor:'red',fillOpacity: 0.5});COLLEGE_0520040L.bindPopup('&lt;p align=center&gt; &lt;font size=2&gt;&lt;b&gt;&lt;u&gt;COLLEGE LES FRANCHISES&lt;/b&gt;&lt;/u&gt;&lt;br&gt; (public)&lt;br&gt;&lt;br&gt;&lt;i&gt;LANGRES');COLLEGE_0520040L.addTo(COLLEGE);</v>
      </c>
    </row>
    <row r="151" spans="1:10" x14ac:dyDescent="0.2">
      <c r="A151" t="s">
        <v>289</v>
      </c>
      <c r="B151" t="s">
        <v>319</v>
      </c>
      <c r="C151" t="s">
        <v>673</v>
      </c>
      <c r="D151" t="s">
        <v>1423</v>
      </c>
      <c r="E151" t="s">
        <v>4303</v>
      </c>
      <c r="F151" t="s">
        <v>288</v>
      </c>
      <c r="G151" t="s">
        <v>1143</v>
      </c>
      <c r="H151" t="s">
        <v>1144</v>
      </c>
      <c r="I151" t="s">
        <v>4240</v>
      </c>
      <c r="J151" t="str">
        <f t="shared" si="2"/>
        <v>var COLLEGE_0520052Z=L.circle([47.8621152,5.3339636], 50, {color:'red',fillColor:'red',fillOpacity: 0.5});COLLEGE_0520052Z.bindPopup('&lt;p align=center&gt; &lt;font size=2&gt;&lt;b&gt;&lt;u&gt;COLLEGE DIDEROT&lt;/b&gt;&lt;/u&gt;&lt;br&gt; (public)&lt;br&gt;&lt;br&gt;&lt;i&gt;LANGRES');COLLEGE_0520052Z.addTo(COLLEGE);</v>
      </c>
    </row>
    <row r="152" spans="1:10" x14ac:dyDescent="0.2">
      <c r="A152" t="s">
        <v>289</v>
      </c>
      <c r="B152" t="s">
        <v>351</v>
      </c>
      <c r="C152" t="s">
        <v>674</v>
      </c>
      <c r="D152" t="s">
        <v>1423</v>
      </c>
      <c r="E152" t="s">
        <v>4303</v>
      </c>
      <c r="F152" t="s">
        <v>352</v>
      </c>
      <c r="G152" t="s">
        <v>1213</v>
      </c>
      <c r="H152" t="s">
        <v>1214</v>
      </c>
      <c r="I152" t="s">
        <v>4106</v>
      </c>
      <c r="J152" t="str">
        <f t="shared" si="2"/>
        <v>var COLLEGE_0520967U=L.circle([47.8644543,5.3357281], 50, {color:'red',fillColor:'red',fillOpacity: 0.5});COLLEGE_0520967U.bindPopup('&lt;p align=center&gt; &lt;font size=2&gt;&lt;b&gt;&lt;u&gt;COLLEGE SACRE-COEUR&lt;/b&gt;&lt;/u&gt;&lt;br&gt; (privé)&lt;br&gt;&lt;br&gt;&lt;i&gt;LANGRES');COLLEGE_0520967U.addTo(COLLEGE);</v>
      </c>
    </row>
    <row r="153" spans="1:10" x14ac:dyDescent="0.2">
      <c r="A153" t="s">
        <v>597</v>
      </c>
      <c r="B153" t="s">
        <v>290</v>
      </c>
      <c r="C153" t="s">
        <v>673</v>
      </c>
      <c r="D153" t="s">
        <v>1423</v>
      </c>
      <c r="E153" t="s">
        <v>4303</v>
      </c>
      <c r="F153" t="s">
        <v>291</v>
      </c>
      <c r="G153" t="s">
        <v>1129</v>
      </c>
      <c r="H153" t="s">
        <v>1130</v>
      </c>
      <c r="I153" t="s">
        <v>4246</v>
      </c>
      <c r="J153" t="str">
        <f t="shared" si="2"/>
        <v>var COLLEGE_0520022S=L.circle([48.4805658,4.7677317], 50, {color:'red',fillColor:'red',fillOpacity: 0.5});COLLEGE_0520022S.bindPopup('&lt;p align=center&gt; &lt;font size=2&gt;&lt;b&gt;&lt;u&gt;COLLEGE JEAN RENOIR&lt;/b&gt;&lt;/u&gt;&lt;br&gt; (public)&lt;br&gt;&lt;br&gt;&lt;i&gt;LA PORTE DU DER');COLLEGE_0520022S.addTo(COLLEGE);</v>
      </c>
    </row>
    <row r="154" spans="1:10" x14ac:dyDescent="0.2">
      <c r="A154" t="s">
        <v>595</v>
      </c>
      <c r="B154" t="s">
        <v>298</v>
      </c>
      <c r="C154" t="s">
        <v>673</v>
      </c>
      <c r="D154" t="s">
        <v>1423</v>
      </c>
      <c r="E154" t="s">
        <v>4303</v>
      </c>
      <c r="F154" t="s">
        <v>299</v>
      </c>
      <c r="G154" t="s">
        <v>1347</v>
      </c>
      <c r="H154" t="s">
        <v>1348</v>
      </c>
      <c r="I154" t="s">
        <v>4250</v>
      </c>
      <c r="J154" t="str">
        <f t="shared" si="2"/>
        <v>var COLLEGE_0520026W=L.circle([47.6787172,5.2886512], 50, {color:'red',fillColor:'red',fillOpacity: 0.5});COLLEGE_0520026W.bindPopup('&lt;p align=center&gt; &lt;font size=2&gt;&lt;b&gt;&lt;u&gt;COLLEGE LES VIGNES DU CREY&lt;/b&gt;&lt;/u&gt;&lt;br&gt; (public)&lt;br&gt;&lt;br&gt;&lt;i&gt;LE MONTSAUGEONNAIS');COLLEGE_0520026W.addTo(COLLEGE);</v>
      </c>
    </row>
    <row r="155" spans="1:10" x14ac:dyDescent="0.2">
      <c r="A155" t="s">
        <v>297</v>
      </c>
      <c r="B155" t="s">
        <v>295</v>
      </c>
      <c r="C155" t="s">
        <v>673</v>
      </c>
      <c r="D155" t="s">
        <v>1423</v>
      </c>
      <c r="E155" t="s">
        <v>4303</v>
      </c>
      <c r="F155" t="s">
        <v>296</v>
      </c>
      <c r="G155" t="s">
        <v>1133</v>
      </c>
      <c r="H155" t="s">
        <v>1134</v>
      </c>
      <c r="I155" t="s">
        <v>4257</v>
      </c>
      <c r="J155" t="str">
        <f t="shared" si="2"/>
        <v>var COLLEGE_0520025V=L.circle([48.0286954,5.3478367], 50, {color:'red',fillColor:'red',fillOpacity: 0.5});COLLEGE_0520025V.bindPopup('&lt;p align=center&gt; &lt;font size=2&gt;&lt;b&gt;&lt;u&gt;COLLEGE FRANCOISE DOLTO&lt;/b&gt;&lt;/u&gt;&lt;br&gt; (public)&lt;br&gt;&lt;br&gt;&lt;i&gt;NOGENT');COLLEGE_0520025V.addTo(COLLEGE);</v>
      </c>
    </row>
    <row r="156" spans="1:10" x14ac:dyDescent="0.2">
      <c r="A156" t="s">
        <v>302</v>
      </c>
      <c r="B156" t="s">
        <v>313</v>
      </c>
      <c r="C156" t="s">
        <v>673</v>
      </c>
      <c r="D156" t="s">
        <v>1423</v>
      </c>
      <c r="E156" t="s">
        <v>4303</v>
      </c>
      <c r="F156" t="s">
        <v>314</v>
      </c>
      <c r="G156" t="s">
        <v>1349</v>
      </c>
      <c r="H156" t="s">
        <v>1350</v>
      </c>
      <c r="I156" t="s">
        <v>4270</v>
      </c>
      <c r="J156" t="str">
        <f t="shared" si="2"/>
        <v>var COLLEGE_0520049W=L.circle([48.6469942,4.9683225], 50, {color:'red',fillColor:'red',fillOpacity: 0.5});COLLEGE_0520049W.bindPopup('&lt;p align=center&gt; &lt;font size=2&gt;&lt;b&gt;&lt;u&gt;COLLEGE ANNE FRANK&lt;/b&gt;&lt;/u&gt;&lt;br&gt; (public)&lt;br&gt;&lt;br&gt;&lt;i&gt;SAINT-DIZIER');COLLEGE_0520049W.addTo(COLLEGE);</v>
      </c>
    </row>
    <row r="157" spans="1:10" x14ac:dyDescent="0.2">
      <c r="A157" t="s">
        <v>302</v>
      </c>
      <c r="B157" t="s">
        <v>315</v>
      </c>
      <c r="C157" t="s">
        <v>673</v>
      </c>
      <c r="D157" t="s">
        <v>1423</v>
      </c>
      <c r="E157" t="s">
        <v>4303</v>
      </c>
      <c r="F157" t="s">
        <v>316</v>
      </c>
      <c r="G157" t="s">
        <v>1139</v>
      </c>
      <c r="H157" t="s">
        <v>1140</v>
      </c>
      <c r="I157" t="s">
        <v>4271</v>
      </c>
      <c r="J157" t="str">
        <f t="shared" si="2"/>
        <v>var COLLEGE_0520050X=L.circle([48.6386835,4.9667119], 50, {color:'red',fillColor:'red',fillOpacity: 0.5});COLLEGE_0520050X.bindPopup('&lt;p align=center&gt; &lt;font size=2&gt;&lt;b&gt;&lt;u&gt;COLLEGE LUIS ORTIZ&lt;/b&gt;&lt;/u&gt;&lt;br&gt; (public)&lt;br&gt;&lt;br&gt;&lt;i&gt;SAINT-DIZIER');COLLEGE_0520050X.addTo(COLLEGE);</v>
      </c>
    </row>
    <row r="158" spans="1:10" x14ac:dyDescent="0.2">
      <c r="A158" t="s">
        <v>302</v>
      </c>
      <c r="B158" t="s">
        <v>317</v>
      </c>
      <c r="C158" t="s">
        <v>673</v>
      </c>
      <c r="D158" t="s">
        <v>1423</v>
      </c>
      <c r="E158" t="s">
        <v>4303</v>
      </c>
      <c r="F158" t="s">
        <v>318</v>
      </c>
      <c r="G158" t="s">
        <v>1141</v>
      </c>
      <c r="H158" t="s">
        <v>1142</v>
      </c>
      <c r="I158" t="s">
        <v>4272</v>
      </c>
      <c r="J158" t="str">
        <f t="shared" si="2"/>
        <v>var COLLEGE_0520051Y=L.circle([48.6387354,4.9314835], 50, {color:'red',fillColor:'red',fillOpacity: 0.5});COLLEGE_0520051Y.bindPopup('&lt;p align=center&gt; &lt;font size=2&gt;&lt;b&gt;&lt;u&gt;COLLEGE LA NOUE&lt;/b&gt;&lt;/u&gt;&lt;br&gt; (public)&lt;br&gt;&lt;br&gt;&lt;i&gt;SAINT-DIZIER');COLLEGE_0520051Y.addTo(COLLEGE);</v>
      </c>
    </row>
    <row r="159" spans="1:10" x14ac:dyDescent="0.2">
      <c r="A159" t="s">
        <v>302</v>
      </c>
      <c r="B159" t="s">
        <v>353</v>
      </c>
      <c r="C159" t="s">
        <v>674</v>
      </c>
      <c r="D159" t="s">
        <v>1423</v>
      </c>
      <c r="E159" t="s">
        <v>4303</v>
      </c>
      <c r="F159" t="s">
        <v>598</v>
      </c>
      <c r="G159" t="s">
        <v>1215</v>
      </c>
      <c r="H159" t="s">
        <v>1216</v>
      </c>
      <c r="I159" t="s">
        <v>4286</v>
      </c>
      <c r="J159" t="str">
        <f t="shared" si="2"/>
        <v>var COLLEGE_0520968V=L.circle([48.6386466,4.9479875], 50, {color:'red',fillColor:'red',fillOpacity: 0.5});COLLEGE_0520968V.bindPopup('&lt;p align=center&gt; &lt;font size=2&gt;&lt;b&gt;&lt;u&gt;COLLEGE ESTIC&lt;/b&gt;&lt;/u&gt;&lt;br&gt; (privé)&lt;br&gt;&lt;br&gt;&lt;i&gt;SAINT-DIZIER');COLLEGE_0520968V.addTo(COLLEGE);</v>
      </c>
    </row>
    <row r="160" spans="1:10" x14ac:dyDescent="0.2">
      <c r="A160" t="s">
        <v>294</v>
      </c>
      <c r="B160" t="s">
        <v>292</v>
      </c>
      <c r="C160" t="s">
        <v>673</v>
      </c>
      <c r="D160" t="s">
        <v>1423</v>
      </c>
      <c r="E160" t="s">
        <v>4303</v>
      </c>
      <c r="F160" t="s">
        <v>293</v>
      </c>
      <c r="G160" t="s">
        <v>1131</v>
      </c>
      <c r="H160" t="s">
        <v>1132</v>
      </c>
      <c r="I160" t="s">
        <v>4291</v>
      </c>
      <c r="J160" t="str">
        <f t="shared" si="2"/>
        <v>var COLLEGE_0520023T=L.circle([47.9994589,5.4891777], 50, {color:'red',fillColor:'red',fillOpacity: 0.5});COLLEGE_0520023T.bindPopup('&lt;p align=center&gt; &lt;font size=2&gt;&lt;b&gt;&lt;u&gt;COLLEGE CAMILLE FLAMMARION&lt;/b&gt;&lt;/u&gt;&lt;br&gt; (public)&lt;br&gt;&lt;br&gt;&lt;i&gt;VAL-DE-MEUSE');COLLEGE_0520023T.addTo(COLLEGE);</v>
      </c>
    </row>
    <row r="161" spans="1:10" x14ac:dyDescent="0.2">
      <c r="A161" t="s">
        <v>308</v>
      </c>
      <c r="B161" t="s">
        <v>328</v>
      </c>
      <c r="C161" t="s">
        <v>673</v>
      </c>
      <c r="D161" t="s">
        <v>1423</v>
      </c>
      <c r="E161" t="s">
        <v>4303</v>
      </c>
      <c r="F161" t="s">
        <v>329</v>
      </c>
      <c r="G161" t="s">
        <v>1147</v>
      </c>
      <c r="H161" t="s">
        <v>1148</v>
      </c>
      <c r="I161" t="s">
        <v>4299</v>
      </c>
      <c r="J161" t="str">
        <f t="shared" si="2"/>
        <v>var COLLEGE_0520708M=L.circle([48.5045749,4.9411903], 50, {color:'red',fillColor:'red',fillOpacity: 0.5});COLLEGE_0520708M.bindPopup('&lt;p align=center&gt; &lt;font size=2&gt;&lt;b&gt;&lt;u&gt;COLLEGE PAUL CLAUDEL&lt;/b&gt;&lt;/u&gt;&lt;br&gt; (public)&lt;br&gt;&lt;br&gt;&lt;i&gt;WASSY');COLLEGE_0520708M.addTo(COLLEGE);</v>
      </c>
    </row>
    <row r="162" spans="1:10" x14ac:dyDescent="0.2">
      <c r="A162" t="s">
        <v>1418</v>
      </c>
      <c r="B162" t="s">
        <v>1419</v>
      </c>
      <c r="C162" t="s">
        <v>673</v>
      </c>
      <c r="D162" t="s">
        <v>4301</v>
      </c>
      <c r="E162" t="s">
        <v>4304</v>
      </c>
      <c r="F162" t="s">
        <v>24</v>
      </c>
      <c r="G162" t="s">
        <v>4307</v>
      </c>
      <c r="H162" t="s">
        <v>4308</v>
      </c>
      <c r="I162" t="s">
        <v>3514</v>
      </c>
      <c r="J162" t="str">
        <f t="shared" si="2"/>
        <v>var ECOLE_0080306P=L.circle([49.7765707,4.7601631], 50, {color:'purple',fillColor:'purple',fillOpacity: 0.5});ECOLE_0080306P.bindPopup('&lt;p align=center&gt; &lt;font size=2&gt;&lt;b&gt;&lt;u&gt;ECOLE PRIMAIRE JEAN MACE&lt;/b&gt;&lt;/u&gt;&lt;br&gt; (public)&lt;br&gt;&lt;br&gt;&lt;i&gt;AIGLEMONT');ECOLE_0080306P.addTo(ECOLE);</v>
      </c>
    </row>
    <row r="163" spans="1:10" x14ac:dyDescent="0.2">
      <c r="A163" t="s">
        <v>1420</v>
      </c>
      <c r="B163" t="s">
        <v>1421</v>
      </c>
      <c r="C163" t="s">
        <v>673</v>
      </c>
      <c r="D163" t="s">
        <v>4301</v>
      </c>
      <c r="E163" t="s">
        <v>4304</v>
      </c>
      <c r="F163" t="s">
        <v>553</v>
      </c>
      <c r="G163" t="s">
        <v>4309</v>
      </c>
      <c r="H163" t="s">
        <v>4310</v>
      </c>
      <c r="I163" t="s">
        <v>3075</v>
      </c>
      <c r="J163" t="str">
        <f t="shared" si="2"/>
        <v>var ECOLE_0080509K=L.circle([49.5165915,4.4945654], 50, {color:'purple',fillColor:'purple',fillOpacity: 0.5});ECOLE_0080509K.bindPopup('&lt;p align=center&gt; &lt;font size=2&gt;&lt;b&gt;&lt;u&gt;ECOLE PRIMAIRE&lt;/b&gt;&lt;/u&gt;&lt;br&gt; (public)&lt;br&gt;&lt;br&gt;&lt;i&gt;AMAGNE');ECOLE_0080509K.addTo(ECOLE);</v>
      </c>
    </row>
    <row r="164" spans="1:10" x14ac:dyDescent="0.2">
      <c r="A164" t="s">
        <v>141</v>
      </c>
      <c r="B164" t="s">
        <v>1422</v>
      </c>
      <c r="C164" t="s">
        <v>673</v>
      </c>
      <c r="D164" t="s">
        <v>4301</v>
      </c>
      <c r="E164" t="s">
        <v>4304</v>
      </c>
      <c r="F164" t="s">
        <v>3078</v>
      </c>
      <c r="G164" t="s">
        <v>4311</v>
      </c>
      <c r="H164" t="s">
        <v>4312</v>
      </c>
      <c r="I164" t="s">
        <v>6514</v>
      </c>
      <c r="J164" t="str">
        <f t="shared" si="2"/>
        <v>var ECOLE_0080545Z=L.circle([49.4700234,4.1174139], 50, {color:'purple',fillColor:'purple',fillOpacity: 0.5});ECOLE_0080545Z.bindPopup('&lt;p align=center&gt; &lt;font size=2&gt;&lt;b&gt;&lt;u&gt;ECOLE PRIMAIRE DU PRE VERS L\'AISNE&lt;/b&gt;&lt;/u&gt;&lt;br&gt; (public)&lt;br&gt;&lt;br&gt;&lt;i&gt;ASFELD');ECOLE_0080545Z.addTo(ECOLE);</v>
      </c>
    </row>
    <row r="165" spans="1:10" x14ac:dyDescent="0.2">
      <c r="A165" t="s">
        <v>138</v>
      </c>
      <c r="B165" t="s">
        <v>1424</v>
      </c>
      <c r="C165" t="s">
        <v>673</v>
      </c>
      <c r="D165" t="s">
        <v>4301</v>
      </c>
      <c r="E165" t="s">
        <v>4304</v>
      </c>
      <c r="F165" t="s">
        <v>3079</v>
      </c>
      <c r="G165" t="s">
        <v>4313</v>
      </c>
      <c r="H165" t="s">
        <v>4314</v>
      </c>
      <c r="I165" t="s">
        <v>3516</v>
      </c>
      <c r="J165" t="str">
        <f t="shared" si="2"/>
        <v>var ECOLE_0080258M=L.circle([49.4771599,4.5779618], 50, {color:'purple',fillColor:'purple',fillOpacity: 0.5});ECOLE_0080258M.bindPopup('&lt;p align=center&gt; &lt;font size=2&gt;&lt;b&gt;&lt;u&gt;ECOLE PRIMAIRE ANDRE DHOTEL&lt;/b&gt;&lt;/u&gt;&lt;br&gt; (public)&lt;br&gt;&lt;br&gt;&lt;i&gt;ATTIGNY');ECOLE_0080258M.addTo(ECOLE);</v>
      </c>
    </row>
    <row r="166" spans="1:10" x14ac:dyDescent="0.2">
      <c r="A166" t="s">
        <v>1425</v>
      </c>
      <c r="B166" t="s">
        <v>1426</v>
      </c>
      <c r="C166" t="s">
        <v>673</v>
      </c>
      <c r="D166" t="s">
        <v>4301</v>
      </c>
      <c r="E166" t="s">
        <v>4304</v>
      </c>
      <c r="F166" t="s">
        <v>553</v>
      </c>
      <c r="G166" t="s">
        <v>4315</v>
      </c>
      <c r="H166" t="s">
        <v>4316</v>
      </c>
      <c r="I166" t="s">
        <v>3075</v>
      </c>
      <c r="J166" t="str">
        <f t="shared" si="2"/>
        <v>var ECOLE_0080409B=L.circle([49.7762775,4.4350566], 50, {color:'purple',fillColor:'purple',fillOpacity: 0.5});ECOLE_0080409B.bindPopup('&lt;p align=center&gt; &lt;font size=2&gt;&lt;b&gt;&lt;u&gt;ECOLE PRIMAIRE&lt;/b&gt;&lt;/u&gt;&lt;br&gt; (public)&lt;br&gt;&lt;br&gt;&lt;i&gt;AUBIGNY-LES-POTHEES');ECOLE_0080409B.addTo(ECOLE);</v>
      </c>
    </row>
    <row r="167" spans="1:10" x14ac:dyDescent="0.2">
      <c r="A167" t="s">
        <v>1427</v>
      </c>
      <c r="B167" t="s">
        <v>1428</v>
      </c>
      <c r="C167" t="s">
        <v>673</v>
      </c>
      <c r="D167" t="s">
        <v>4301</v>
      </c>
      <c r="E167" t="s">
        <v>4304</v>
      </c>
      <c r="F167" t="s">
        <v>553</v>
      </c>
      <c r="G167" t="s">
        <v>4317</v>
      </c>
      <c r="H167" t="s">
        <v>4318</v>
      </c>
      <c r="I167" t="s">
        <v>3075</v>
      </c>
      <c r="J167" t="str">
        <f t="shared" si="2"/>
        <v>var ECOLE_0080756D=L.circle([50.1051073,4.7547217], 50, {color:'purple',fillColor:'purple',fillOpacity: 0.5});ECOLE_0080756D.bindPopup('&lt;p align=center&gt; &lt;font size=2&gt;&lt;b&gt;&lt;u&gt;ECOLE PRIMAIRE&lt;/b&gt;&lt;/u&gt;&lt;br&gt; (public)&lt;br&gt;&lt;br&gt;&lt;i&gt;AUBRIVES');ECOLE_0080756D.addTo(ECOLE);</v>
      </c>
    </row>
    <row r="168" spans="1:10" x14ac:dyDescent="0.2">
      <c r="A168" t="s">
        <v>1429</v>
      </c>
      <c r="B168" t="s">
        <v>1430</v>
      </c>
      <c r="C168" t="s">
        <v>673</v>
      </c>
      <c r="D168" t="s">
        <v>4301</v>
      </c>
      <c r="E168" t="s">
        <v>4304</v>
      </c>
      <c r="F168" t="s">
        <v>553</v>
      </c>
      <c r="G168" t="s">
        <v>4319</v>
      </c>
      <c r="H168" t="s">
        <v>4320</v>
      </c>
      <c r="I168" t="s">
        <v>3075</v>
      </c>
      <c r="J168" t="str">
        <f t="shared" si="2"/>
        <v>var ECOLE_0080410C=L.circle([49.611971,5.0289543], 50, {color:'purple',fillColor:'purple',fillOpacity: 0.5});ECOLE_0080410C.bindPopup('&lt;p align=center&gt; &lt;font size=2&gt;&lt;b&gt;&lt;u&gt;ECOLE PRIMAIRE&lt;/b&gt;&lt;/u&gt;&lt;br&gt; (public)&lt;br&gt;&lt;br&gt;&lt;i&gt;AUTRECOURT-ET-POURRON');ECOLE_0080410C.addTo(ECOLE);</v>
      </c>
    </row>
    <row r="169" spans="1:10" x14ac:dyDescent="0.2">
      <c r="A169" t="s">
        <v>1431</v>
      </c>
      <c r="B169" t="s">
        <v>1432</v>
      </c>
      <c r="C169" t="s">
        <v>673</v>
      </c>
      <c r="D169" t="s">
        <v>4301</v>
      </c>
      <c r="E169" t="s">
        <v>4304</v>
      </c>
      <c r="F169" t="s">
        <v>3080</v>
      </c>
      <c r="G169" t="s">
        <v>4321</v>
      </c>
      <c r="H169" t="s">
        <v>4322</v>
      </c>
      <c r="I169" t="s">
        <v>3518</v>
      </c>
      <c r="J169" t="str">
        <f t="shared" si="2"/>
        <v>var ECOLE_0080598G=L.circle([49.8695035,4.3801416], 50, {color:'purple',fillColor:'purple',fillOpacity: 0.5});ECOLE_0080598G.bindPopup('&lt;p align=center&gt; &lt;font size=2&gt;&lt;b&gt;&lt;u&gt;ECOLE PRIMAIRE AUVILLERS - ETEIGNIERES&lt;/b&gt;&lt;/u&gt;&lt;br&gt; (public)&lt;br&gt;&lt;br&gt;&lt;i&gt;AUVILLERS-LES-FORGES');ECOLE_0080598G.addTo(ECOLE);</v>
      </c>
    </row>
    <row r="170" spans="1:10" x14ac:dyDescent="0.2">
      <c r="A170" t="s">
        <v>1433</v>
      </c>
      <c r="B170" t="s">
        <v>1434</v>
      </c>
      <c r="C170" t="s">
        <v>673</v>
      </c>
      <c r="D170" t="s">
        <v>4301</v>
      </c>
      <c r="E170" t="s">
        <v>4304</v>
      </c>
      <c r="F170" t="s">
        <v>553</v>
      </c>
      <c r="G170" t="s">
        <v>4323</v>
      </c>
      <c r="H170" t="s">
        <v>4324</v>
      </c>
      <c r="I170" t="s">
        <v>3075</v>
      </c>
      <c r="J170" t="str">
        <f t="shared" si="2"/>
        <v>var ECOLE_0080526D=L.circle([49.4738071,4.2439344], 50, {color:'purple',fillColor:'purple',fillOpacity: 0.5});ECOLE_0080526D.bindPopup('&lt;p align=center&gt; &lt;font size=2&gt;&lt;b&gt;&lt;u&gt;ECOLE PRIMAIRE&lt;/b&gt;&lt;/u&gt;&lt;br&gt; (public)&lt;br&gt;&lt;br&gt;&lt;i&gt;AVANCON');ECOLE_0080526D.addTo(ECOLE);</v>
      </c>
    </row>
    <row r="171" spans="1:10" x14ac:dyDescent="0.2">
      <c r="A171" t="s">
        <v>1435</v>
      </c>
      <c r="B171" t="s">
        <v>1436</v>
      </c>
      <c r="C171" t="s">
        <v>673</v>
      </c>
      <c r="D171" t="s">
        <v>4301</v>
      </c>
      <c r="E171" t="s">
        <v>4304</v>
      </c>
      <c r="F171" t="s">
        <v>3081</v>
      </c>
      <c r="G171" t="s">
        <v>4325</v>
      </c>
      <c r="H171" t="s">
        <v>4326</v>
      </c>
      <c r="I171" t="s">
        <v>3519</v>
      </c>
      <c r="J171" t="str">
        <f t="shared" si="2"/>
        <v>var ECOLE_0080125T=L.circle([49.513523,4.7629674], 50, {color:'purple',fillColor:'purple',fillOpacity: 0.5});ECOLE_0080125T.bindPopup('&lt;p align=center&gt; &lt;font size=2&gt;&lt;b&gt;&lt;u&gt;ECOLE PRIMAIRE LOUIS LUMIERE&lt;/b&gt;&lt;/u&gt;&lt;br&gt; (public)&lt;br&gt;&lt;br&gt;&lt;i&gt;BAIRON ET SES ENVIRONS');ECOLE_0080125T.addTo(ECOLE);</v>
      </c>
    </row>
    <row r="172" spans="1:10" x14ac:dyDescent="0.2">
      <c r="A172" t="s">
        <v>1437</v>
      </c>
      <c r="B172" t="s">
        <v>1438</v>
      </c>
      <c r="C172" t="s">
        <v>673</v>
      </c>
      <c r="D172" t="s">
        <v>4301</v>
      </c>
      <c r="E172" t="s">
        <v>4304</v>
      </c>
      <c r="F172" t="s">
        <v>553</v>
      </c>
      <c r="G172" t="s">
        <v>4327</v>
      </c>
      <c r="H172" t="s">
        <v>4328</v>
      </c>
      <c r="I172" t="s">
        <v>3075</v>
      </c>
      <c r="J172" t="str">
        <f t="shared" si="2"/>
        <v>var ECOLE_0080680W=L.circle([49.6737656,4.7341907], 50, {color:'purple',fillColor:'purple',fillOpacity: 0.5});ECOLE_0080680W.bindPopup('&lt;p align=center&gt; &lt;font size=2&gt;&lt;b&gt;&lt;u&gt;ECOLE PRIMAIRE&lt;/b&gt;&lt;/u&gt;&lt;br&gt; (public)&lt;br&gt;&lt;br&gt;&lt;i&gt;BALAIVES-ET-BUTZ');ECOLE_0080680W.addTo(ECOLE);</v>
      </c>
    </row>
    <row r="173" spans="1:10" x14ac:dyDescent="0.2">
      <c r="A173" t="s">
        <v>1439</v>
      </c>
      <c r="B173" t="s">
        <v>1440</v>
      </c>
      <c r="C173" t="s">
        <v>673</v>
      </c>
      <c r="D173" t="s">
        <v>4301</v>
      </c>
      <c r="E173" t="s">
        <v>4304</v>
      </c>
      <c r="F173" t="s">
        <v>553</v>
      </c>
      <c r="G173" t="s">
        <v>4329</v>
      </c>
      <c r="H173" t="s">
        <v>4330</v>
      </c>
      <c r="I173" t="s">
        <v>3075</v>
      </c>
      <c r="J173" t="str">
        <f t="shared" si="2"/>
        <v>var ECOLE_0080619E=L.circle([49.6907002,4.9601527], 50, {color:'purple',fillColor:'purple',fillOpacity: 0.5});ECOLE_0080619E.bindPopup('&lt;p align=center&gt; &lt;font size=2&gt;&lt;b&gt;&lt;u&gt;ECOLE PRIMAIRE&lt;/b&gt;&lt;/u&gt;&lt;br&gt; (public)&lt;br&gt;&lt;br&gt;&lt;i&gt;BALAN');ECOLE_0080619E.addTo(ECOLE);</v>
      </c>
    </row>
    <row r="174" spans="1:10" x14ac:dyDescent="0.2">
      <c r="A174" t="s">
        <v>129</v>
      </c>
      <c r="B174" t="s">
        <v>1441</v>
      </c>
      <c r="C174" t="s">
        <v>673</v>
      </c>
      <c r="D174" t="s">
        <v>4301</v>
      </c>
      <c r="E174" t="s">
        <v>4304</v>
      </c>
      <c r="F174" t="s">
        <v>553</v>
      </c>
      <c r="G174" t="s">
        <v>4331</v>
      </c>
      <c r="H174" t="s">
        <v>4332</v>
      </c>
      <c r="I174" t="s">
        <v>3075</v>
      </c>
      <c r="J174" t="str">
        <f t="shared" si="2"/>
        <v>var ECOLE_0080621G=L.circle([49.6774559,4.9774298], 50, {color:'purple',fillColor:'purple',fillOpacity: 0.5});ECOLE_0080621G.bindPopup('&lt;p align=center&gt; &lt;font size=2&gt;&lt;b&gt;&lt;u&gt;ECOLE PRIMAIRE&lt;/b&gt;&lt;/u&gt;&lt;br&gt; (public)&lt;br&gt;&lt;br&gt;&lt;i&gt;BAZEILLES');ECOLE_0080621G.addTo(ECOLE);</v>
      </c>
    </row>
    <row r="175" spans="1:10" x14ac:dyDescent="0.2">
      <c r="A175" t="s">
        <v>1443</v>
      </c>
      <c r="B175" t="s">
        <v>1444</v>
      </c>
      <c r="C175" t="s">
        <v>673</v>
      </c>
      <c r="D175" t="s">
        <v>4301</v>
      </c>
      <c r="E175" t="s">
        <v>4304</v>
      </c>
      <c r="F175" t="s">
        <v>553</v>
      </c>
      <c r="G175" t="s">
        <v>4333</v>
      </c>
      <c r="H175" t="s">
        <v>4334</v>
      </c>
      <c r="I175" t="s">
        <v>3075</v>
      </c>
      <c r="J175" t="str">
        <f t="shared" si="2"/>
        <v>var ECOLE_0080412E=L.circle([49.5394469,5.0564736], 50, {color:'purple',fillColor:'purple',fillOpacity: 0.5});ECOLE_0080412E.bindPopup('&lt;p align=center&gt; &lt;font size=2&gt;&lt;b&gt;&lt;u&gt;ECOLE PRIMAIRE&lt;/b&gt;&lt;/u&gt;&lt;br&gt; (public)&lt;br&gt;&lt;br&gt;&lt;i&gt;BEAUMONT-EN-ARGONNE');ECOLE_0080412E.addTo(ECOLE);</v>
      </c>
    </row>
    <row r="176" spans="1:10" x14ac:dyDescent="0.2">
      <c r="A176" t="s">
        <v>1445</v>
      </c>
      <c r="B176" t="s">
        <v>1446</v>
      </c>
      <c r="C176" t="s">
        <v>673</v>
      </c>
      <c r="D176" t="s">
        <v>4301</v>
      </c>
      <c r="E176" t="s">
        <v>4304</v>
      </c>
      <c r="F176" t="s">
        <v>553</v>
      </c>
      <c r="G176" t="s">
        <v>4335</v>
      </c>
      <c r="H176" t="s">
        <v>4336</v>
      </c>
      <c r="I176" t="s">
        <v>3075</v>
      </c>
      <c r="J176" t="str">
        <f t="shared" si="2"/>
        <v>var ECOLE_0080116H=L.circle([49.6227284,5.1872504], 50, {color:'purple',fillColor:'purple',fillOpacity: 0.5});ECOLE_0080116H.bindPopup('&lt;p align=center&gt; &lt;font size=2&gt;&lt;b&gt;&lt;u&gt;ECOLE PRIMAIRE&lt;/b&gt;&lt;/u&gt;&lt;br&gt; (public)&lt;br&gt;&lt;br&gt;&lt;i&gt;BLAGNY');ECOLE_0080116H.addTo(ECOLE);</v>
      </c>
    </row>
    <row r="177" spans="1:10" x14ac:dyDescent="0.2">
      <c r="A177" t="s">
        <v>93</v>
      </c>
      <c r="B177" t="s">
        <v>1447</v>
      </c>
      <c r="C177" t="s">
        <v>673</v>
      </c>
      <c r="D177" t="s">
        <v>4301</v>
      </c>
      <c r="E177" t="s">
        <v>4304</v>
      </c>
      <c r="F177" t="s">
        <v>3082</v>
      </c>
      <c r="G177" t="s">
        <v>4337</v>
      </c>
      <c r="H177" t="s">
        <v>4338</v>
      </c>
      <c r="I177" t="s">
        <v>3522</v>
      </c>
      <c r="J177" t="str">
        <f t="shared" si="2"/>
        <v>var ECOLE_0080622H=L.circle([49.8517883,4.7665771], 50, {color:'purple',fillColor:'purple',fillOpacity: 0.5});ECOLE_0080622H.bindPopup('&lt;p align=center&gt; &lt;font size=2&gt;&lt;b&gt;&lt;u&gt;ECOLE MATERNELLE RENE HUGOT&lt;/b&gt;&lt;/u&gt;&lt;br&gt; (public)&lt;br&gt;&lt;br&gt;&lt;i&gt;BOGNY-SUR-MEUSE');ECOLE_0080622H.addTo(ECOLE);</v>
      </c>
    </row>
    <row r="178" spans="1:10" x14ac:dyDescent="0.2">
      <c r="A178" t="s">
        <v>93</v>
      </c>
      <c r="B178" t="s">
        <v>1449</v>
      </c>
      <c r="C178" t="s">
        <v>673</v>
      </c>
      <c r="D178" t="s">
        <v>4301</v>
      </c>
      <c r="E178" t="s">
        <v>4304</v>
      </c>
      <c r="F178" t="s">
        <v>3083</v>
      </c>
      <c r="G178" t="s">
        <v>4339</v>
      </c>
      <c r="H178" t="s">
        <v>4340</v>
      </c>
      <c r="I178" t="s">
        <v>3523</v>
      </c>
      <c r="J178" t="str">
        <f t="shared" si="2"/>
        <v>var ECOLE_0080625L=L.circle([49.8482241,4.7695819], 50, {color:'purple',fillColor:'purple',fillOpacity: 0.5});ECOLE_0080625L.bindPopup('&lt;p align=center&gt; &lt;font size=2&gt;&lt;b&gt;&lt;u&gt;ECOLE PRIMAIRE VICTOR HUGO&lt;/b&gt;&lt;/u&gt;&lt;br&gt; (public)&lt;br&gt;&lt;br&gt;&lt;i&gt;BOGNY-SUR-MEUSE');ECOLE_0080625L.addTo(ECOLE);</v>
      </c>
    </row>
    <row r="179" spans="1:10" x14ac:dyDescent="0.2">
      <c r="A179" t="s">
        <v>93</v>
      </c>
      <c r="B179" t="s">
        <v>1450</v>
      </c>
      <c r="C179" t="s">
        <v>673</v>
      </c>
      <c r="D179" t="s">
        <v>4301</v>
      </c>
      <c r="E179" t="s">
        <v>4304</v>
      </c>
      <c r="F179" t="s">
        <v>3084</v>
      </c>
      <c r="G179" t="s">
        <v>4341</v>
      </c>
      <c r="H179" t="s">
        <v>4342</v>
      </c>
      <c r="I179" t="s">
        <v>3524</v>
      </c>
      <c r="J179" t="str">
        <f t="shared" si="2"/>
        <v>var ECOLE_0080627N=L.circle([49.8563534,4.7378168], 50, {color:'purple',fillColor:'purple',fillOpacity: 0.5});ECOLE_0080627N.bindPopup('&lt;p align=center&gt; &lt;font size=2&gt;&lt;b&gt;&lt;u&gt;ECOLE PRIMAIRE DES VANNELLES&lt;/b&gt;&lt;/u&gt;&lt;br&gt; (public)&lt;br&gt;&lt;br&gt;&lt;i&gt;BOGNY-SUR-MEUSE');ECOLE_0080627N.addTo(ECOLE);</v>
      </c>
    </row>
    <row r="180" spans="1:10" x14ac:dyDescent="0.2">
      <c r="A180" t="s">
        <v>93</v>
      </c>
      <c r="B180" t="s">
        <v>1451</v>
      </c>
      <c r="C180" t="s">
        <v>673</v>
      </c>
      <c r="D180" t="s">
        <v>4301</v>
      </c>
      <c r="E180" t="s">
        <v>4304</v>
      </c>
      <c r="F180" t="s">
        <v>3085</v>
      </c>
      <c r="G180" t="s">
        <v>4343</v>
      </c>
      <c r="H180" t="s">
        <v>4344</v>
      </c>
      <c r="I180" t="s">
        <v>3525</v>
      </c>
      <c r="J180" t="str">
        <f t="shared" si="2"/>
        <v>var ECOLE_0080629R=L.circle([49.8599998,4.7569144], 50, {color:'purple',fillColor:'purple',fillOpacity: 0.5});ECOLE_0080629R.bindPopup('&lt;p align=center&gt; &lt;font size=2&gt;&lt;b&gt;&lt;u&gt;ECOLE PRIMAIRE DE LA VALLEE&lt;/b&gt;&lt;/u&gt;&lt;br&gt; (public)&lt;br&gt;&lt;br&gt;&lt;i&gt;BOGNY-SUR-MEUSE');ECOLE_0080629R.addTo(ECOLE);</v>
      </c>
    </row>
    <row r="181" spans="1:10" x14ac:dyDescent="0.2">
      <c r="A181" t="s">
        <v>1452</v>
      </c>
      <c r="B181" t="s">
        <v>1453</v>
      </c>
      <c r="C181" t="s">
        <v>673</v>
      </c>
      <c r="D181" t="s">
        <v>4301</v>
      </c>
      <c r="E181" t="s">
        <v>4304</v>
      </c>
      <c r="F181" t="s">
        <v>3086</v>
      </c>
      <c r="G181" t="s">
        <v>4345</v>
      </c>
      <c r="H181" t="s">
        <v>4346</v>
      </c>
      <c r="I181" t="s">
        <v>3526</v>
      </c>
      <c r="J181" t="str">
        <f t="shared" si="2"/>
        <v>var ECOLE_0080681X=L.circle([49.6938906,4.6961979], 50, {color:'purple',fillColor:'purple',fillOpacity: 0.5});ECOLE_0080681X.bindPopup('&lt;p align=center&gt; &lt;font size=2&gt;&lt;b&gt;&lt;u&gt;ECOLE PRIMAIRE RENE DAUMAL&lt;/b&gt;&lt;/u&gt;&lt;br&gt; (public)&lt;br&gt;&lt;br&gt;&lt;i&gt;BOULZICOURT');ECOLE_0080681X.addTo(ECOLE);</v>
      </c>
    </row>
    <row r="182" spans="1:10" x14ac:dyDescent="0.2">
      <c r="A182" t="s">
        <v>1454</v>
      </c>
      <c r="B182" t="s">
        <v>1455</v>
      </c>
      <c r="C182" t="s">
        <v>673</v>
      </c>
      <c r="D182" t="s">
        <v>4301</v>
      </c>
      <c r="E182" t="s">
        <v>4304</v>
      </c>
      <c r="F182" t="s">
        <v>553</v>
      </c>
      <c r="G182" t="s">
        <v>4347</v>
      </c>
      <c r="H182" t="s">
        <v>4348</v>
      </c>
      <c r="I182" t="s">
        <v>3075</v>
      </c>
      <c r="J182" t="str">
        <f t="shared" si="2"/>
        <v>var ECOLE_0080205E=L.circle([49.8919218,4.5398548], 50, {color:'purple',fillColor:'purple',fillOpacity: 0.5});ECOLE_0080205E.bindPopup('&lt;p align=center&gt; &lt;font size=2&gt;&lt;b&gt;&lt;u&gt;ECOLE PRIMAIRE&lt;/b&gt;&lt;/u&gt;&lt;br&gt; (public)&lt;br&gt;&lt;br&gt;&lt;i&gt;BOURG-FIDELE');ECOLE_0080205E.addTo(ECOLE);</v>
      </c>
    </row>
    <row r="183" spans="1:10" x14ac:dyDescent="0.2">
      <c r="A183" t="s">
        <v>1456</v>
      </c>
      <c r="B183" t="s">
        <v>1457</v>
      </c>
      <c r="C183" t="s">
        <v>673</v>
      </c>
      <c r="D183" t="s">
        <v>4301</v>
      </c>
      <c r="E183" t="s">
        <v>4304</v>
      </c>
      <c r="F183" t="s">
        <v>553</v>
      </c>
      <c r="G183" t="s">
        <v>4349</v>
      </c>
      <c r="H183" t="s">
        <v>4350</v>
      </c>
      <c r="I183" t="s">
        <v>1448</v>
      </c>
      <c r="J183" t="str">
        <f t="shared" si="2"/>
        <v>var ECOLE_0080683Z=L.circle([49.6845159,4.7684723], 50, {color:'purple',fillColor:'purple',fillOpacity: 0.5});ECOLE_0080683Z.bindPopup('&lt;p align=center&gt; &lt;font size=2&gt;&lt;b&gt;&lt;u&gt;ECOLE MATERNELLE&lt;/b&gt;&lt;/u&gt;&lt;br&gt; (public)&lt;br&gt;&lt;br&gt;&lt;i&gt;BOUTANCOURT');ECOLE_0080683Z.addTo(ECOLE);</v>
      </c>
    </row>
    <row r="184" spans="1:10" x14ac:dyDescent="0.2">
      <c r="A184" t="s">
        <v>1458</v>
      </c>
      <c r="B184" t="s">
        <v>1459</v>
      </c>
      <c r="C184" t="s">
        <v>673</v>
      </c>
      <c r="D184" t="s">
        <v>4301</v>
      </c>
      <c r="E184" t="s">
        <v>4304</v>
      </c>
      <c r="F184" t="s">
        <v>553</v>
      </c>
      <c r="G184" t="s">
        <v>4351</v>
      </c>
      <c r="H184" t="s">
        <v>4352</v>
      </c>
      <c r="I184" t="s">
        <v>3075</v>
      </c>
      <c r="J184" t="str">
        <f t="shared" si="2"/>
        <v>var ECOLE_0080415H=L.circle([49.663058,5.0769326], 50, {color:'purple',fillColor:'purple',fillOpacity: 0.5});ECOLE_0080415H.bindPopup('&lt;p align=center&gt; &lt;font size=2&gt;&lt;b&gt;&lt;u&gt;ECOLE PRIMAIRE&lt;/b&gt;&lt;/u&gt;&lt;br&gt; (public)&lt;br&gt;&lt;br&gt;&lt;i&gt;BREVILLY');ECOLE_0080415H.addTo(ECOLE);</v>
      </c>
    </row>
    <row r="185" spans="1:10" x14ac:dyDescent="0.2">
      <c r="A185" t="s">
        <v>1460</v>
      </c>
      <c r="B185" t="s">
        <v>1461</v>
      </c>
      <c r="C185" t="s">
        <v>673</v>
      </c>
      <c r="D185" t="s">
        <v>4301</v>
      </c>
      <c r="E185" t="s">
        <v>4304</v>
      </c>
      <c r="F185" t="s">
        <v>3087</v>
      </c>
      <c r="G185" t="s">
        <v>4353</v>
      </c>
      <c r="H185" t="s">
        <v>4354</v>
      </c>
      <c r="I185" t="s">
        <v>3527</v>
      </c>
      <c r="J185" t="str">
        <f t="shared" si="2"/>
        <v>var ECOLE_0080120M=L.circle([49.4754049,4.8537309], 50, {color:'purple',fillColor:'purple',fillOpacity: 0.5});ECOLE_0080120M.bindPopup('&lt;p align=center&gt; &lt;font size=2&gt;&lt;b&gt;&lt;u&gt;ECOLE PRIMAIRE CLEMENT ADER&lt;/b&gt;&lt;/u&gt;&lt;br&gt; (public)&lt;br&gt;&lt;br&gt;&lt;i&gt;BRIEULLES-SUR-BAR');ECOLE_0080120M.addTo(ECOLE);</v>
      </c>
    </row>
    <row r="186" spans="1:10" x14ac:dyDescent="0.2">
      <c r="A186" t="s">
        <v>1462</v>
      </c>
      <c r="B186" t="s">
        <v>1463</v>
      </c>
      <c r="C186" t="s">
        <v>673</v>
      </c>
      <c r="D186" t="s">
        <v>4301</v>
      </c>
      <c r="E186" t="s">
        <v>4304</v>
      </c>
      <c r="F186" t="s">
        <v>3088</v>
      </c>
      <c r="G186" t="s">
        <v>4355</v>
      </c>
      <c r="H186" t="s">
        <v>4356</v>
      </c>
      <c r="I186" t="s">
        <v>3528</v>
      </c>
      <c r="J186" t="str">
        <f t="shared" si="2"/>
        <v>var ECOLE_0080362A=L.circle([49.4276732,4.9568311], 50, {color:'purple',fillColor:'purple',fillOpacity: 0.5});ECOLE_0080362A.bindPopup('&lt;p align=center&gt; &lt;font size=2&gt;&lt;b&gt;&lt;u&gt;ECOLE PRIMAIRE JACQUES PREVERT&lt;/b&gt;&lt;/u&gt;&lt;br&gt; (public)&lt;br&gt;&lt;br&gt;&lt;i&gt;BUZANCY');ECOLE_0080362A.addTo(ECOLE);</v>
      </c>
    </row>
    <row r="187" spans="1:10" x14ac:dyDescent="0.2">
      <c r="A187" t="s">
        <v>136</v>
      </c>
      <c r="B187" t="s">
        <v>1464</v>
      </c>
      <c r="C187" t="s">
        <v>673</v>
      </c>
      <c r="D187" t="s">
        <v>4301</v>
      </c>
      <c r="E187" t="s">
        <v>4304</v>
      </c>
      <c r="F187" t="s">
        <v>553</v>
      </c>
      <c r="G187" t="s">
        <v>4357</v>
      </c>
      <c r="H187" t="s">
        <v>4358</v>
      </c>
      <c r="I187" t="s">
        <v>3075</v>
      </c>
      <c r="J187" t="str">
        <f t="shared" si="2"/>
        <v>var ECOLE_0080122P=L.circle([49.6332796,5.1683267], 50, {color:'purple',fillColor:'purple',fillOpacity: 0.5});ECOLE_0080122P.bindPopup('&lt;p align=center&gt; &lt;font size=2&gt;&lt;b&gt;&lt;u&gt;ECOLE PRIMAIRE&lt;/b&gt;&lt;/u&gt;&lt;br&gt; (public)&lt;br&gt;&lt;br&gt;&lt;i&gt;CARIGNAN');ECOLE_0080122P.addTo(ECOLE);</v>
      </c>
    </row>
    <row r="188" spans="1:10" x14ac:dyDescent="0.2">
      <c r="A188" t="s">
        <v>136</v>
      </c>
      <c r="B188" t="s">
        <v>1465</v>
      </c>
      <c r="C188" t="s">
        <v>673</v>
      </c>
      <c r="D188" t="s">
        <v>4301</v>
      </c>
      <c r="E188" t="s">
        <v>4304</v>
      </c>
      <c r="F188" t="s">
        <v>553</v>
      </c>
      <c r="G188" t="s">
        <v>4359</v>
      </c>
      <c r="H188" t="s">
        <v>4360</v>
      </c>
      <c r="I188" t="s">
        <v>1448</v>
      </c>
      <c r="J188" t="str">
        <f t="shared" si="2"/>
        <v>var ECOLE_0080123R=L.circle([49.6329769,5.1670572], 50, {color:'purple',fillColor:'purple',fillOpacity: 0.5});ECOLE_0080123R.bindPopup('&lt;p align=center&gt; &lt;font size=2&gt;&lt;b&gt;&lt;u&gt;ECOLE MATERNELLE&lt;/b&gt;&lt;/u&gt;&lt;br&gt; (public)&lt;br&gt;&lt;br&gt;&lt;i&gt;CARIGNAN');ECOLE_0080123R.addTo(ECOLE);</v>
      </c>
    </row>
    <row r="189" spans="1:10" x14ac:dyDescent="0.2">
      <c r="A189" t="s">
        <v>15</v>
      </c>
      <c r="B189" t="s">
        <v>1466</v>
      </c>
      <c r="C189" t="s">
        <v>673</v>
      </c>
      <c r="D189" t="s">
        <v>4301</v>
      </c>
      <c r="E189" t="s">
        <v>4304</v>
      </c>
      <c r="F189" t="s">
        <v>494</v>
      </c>
      <c r="G189" t="s">
        <v>4361</v>
      </c>
      <c r="H189" t="s">
        <v>4362</v>
      </c>
      <c r="I189" t="s">
        <v>6515</v>
      </c>
      <c r="J189" t="str">
        <f t="shared" si="2"/>
        <v>var ECOLE_0080208H=L.circle([49.7859188,4.7111644], 50, {color:'purple',fillColor:'purple',fillOpacity: 0.5});ECOLE_0080208H.bindPopup('&lt;p align=center&gt; &lt;font size=2&gt;&lt;b&gt;&lt;u&gt;ECOLE PRIMAIRE D\'APPLICATION JOLIOT-CURIE&lt;/b&gt;&lt;/u&gt;&lt;br&gt; (public)&lt;br&gt;&lt;br&gt;&lt;i&gt;CHARLEVILLE-MEZIERES');ECOLE_0080208H.addTo(ECOLE);</v>
      </c>
    </row>
    <row r="190" spans="1:10" x14ac:dyDescent="0.2">
      <c r="A190" t="s">
        <v>15</v>
      </c>
      <c r="B190" t="s">
        <v>1467</v>
      </c>
      <c r="C190" t="s">
        <v>673</v>
      </c>
      <c r="D190" t="s">
        <v>4301</v>
      </c>
      <c r="E190" t="s">
        <v>4304</v>
      </c>
      <c r="F190" t="s">
        <v>3089</v>
      </c>
      <c r="G190" t="s">
        <v>4363</v>
      </c>
      <c r="H190" t="s">
        <v>4364</v>
      </c>
      <c r="I190" t="s">
        <v>6516</v>
      </c>
      <c r="J190" t="str">
        <f t="shared" si="2"/>
        <v>var ECOLE_0080210K=L.circle([49.7887509,4.6934936], 50, {color:'purple',fillColor:'purple',fillOpacity: 0.5});ECOLE_0080210K.bindPopup('&lt;p align=center&gt; &lt;font size=2&gt;&lt;b&gt;&lt;u&gt;ECOLE PRIMAIRE D\'ETION&lt;/b&gt;&lt;/u&gt;&lt;br&gt; (public)&lt;br&gt;&lt;br&gt;&lt;i&gt;CHARLEVILLE-MEZIERES');ECOLE_0080210K.addTo(ECOLE);</v>
      </c>
    </row>
    <row r="191" spans="1:10" x14ac:dyDescent="0.2">
      <c r="A191" t="s">
        <v>15</v>
      </c>
      <c r="B191" t="s">
        <v>1468</v>
      </c>
      <c r="C191" t="s">
        <v>673</v>
      </c>
      <c r="D191" t="s">
        <v>4301</v>
      </c>
      <c r="E191" t="s">
        <v>4304</v>
      </c>
      <c r="F191" t="s">
        <v>3090</v>
      </c>
      <c r="G191" t="s">
        <v>4365</v>
      </c>
      <c r="H191" t="s">
        <v>4366</v>
      </c>
      <c r="I191" t="s">
        <v>3542</v>
      </c>
      <c r="J191" t="str">
        <f t="shared" si="2"/>
        <v>var ECOLE_0080211L=L.circle([49.7753486,4.734325], 50, {color:'purple',fillColor:'purple',fillOpacity: 0.5});ECOLE_0080211L.bindPopup('&lt;p align=center&gt; &lt;font size=2&gt;&lt;b&gt;&lt;u&gt;ECOLE PRIMAIRE HENRI THOMAS&lt;/b&gt;&lt;/u&gt;&lt;br&gt; (public)&lt;br&gt;&lt;br&gt;&lt;i&gt;CHARLEVILLE-MEZIERES');ECOLE_0080211L.addTo(ECOLE);</v>
      </c>
    </row>
    <row r="192" spans="1:10" x14ac:dyDescent="0.2">
      <c r="A192" t="s">
        <v>15</v>
      </c>
      <c r="B192" t="s">
        <v>1469</v>
      </c>
      <c r="C192" t="s">
        <v>673</v>
      </c>
      <c r="D192" t="s">
        <v>4301</v>
      </c>
      <c r="E192" t="s">
        <v>4304</v>
      </c>
      <c r="F192" t="s">
        <v>3091</v>
      </c>
      <c r="G192" t="s">
        <v>4367</v>
      </c>
      <c r="H192" t="s">
        <v>4368</v>
      </c>
      <c r="I192" t="s">
        <v>3543</v>
      </c>
      <c r="J192" t="str">
        <f t="shared" si="2"/>
        <v>var ECOLE_0080213N=L.circle([49.7761671,4.7348427], 50, {color:'purple',fillColor:'purple',fillOpacity: 0.5});ECOLE_0080213N.bindPopup('&lt;p align=center&gt; &lt;font size=2&gt;&lt;b&gt;&lt;u&gt;ECOLE MATERNELLE DE CASTRICE&lt;/b&gt;&lt;/u&gt;&lt;br&gt; (public)&lt;br&gt;&lt;br&gt;&lt;i&gt;CHARLEVILLE-MEZIERES');ECOLE_0080213N.addTo(ECOLE);</v>
      </c>
    </row>
    <row r="193" spans="1:10" x14ac:dyDescent="0.2">
      <c r="A193" t="s">
        <v>15</v>
      </c>
      <c r="B193" t="s">
        <v>1470</v>
      </c>
      <c r="C193" t="s">
        <v>673</v>
      </c>
      <c r="D193" t="s">
        <v>4301</v>
      </c>
      <c r="E193" t="s">
        <v>4304</v>
      </c>
      <c r="F193" t="s">
        <v>3092</v>
      </c>
      <c r="G193" t="s">
        <v>4369</v>
      </c>
      <c r="H193" t="s">
        <v>4370</v>
      </c>
      <c r="I193" t="s">
        <v>3544</v>
      </c>
      <c r="J193" t="str">
        <f t="shared" si="2"/>
        <v>var ECOLE_0080309T=L.circle([49.778582,4.7070026], 50, {color:'purple',fillColor:'purple',fillOpacity: 0.5});ECOLE_0080309T.bindPopup('&lt;p align=center&gt; &lt;font size=2&gt;&lt;b&gt;&lt;u&gt;ECOLE MATERNELLE CALMETTE&lt;/b&gt;&lt;/u&gt;&lt;br&gt; (public)&lt;br&gt;&lt;br&gt;&lt;i&gt;CHARLEVILLE-MEZIERES');ECOLE_0080309T.addTo(ECOLE);</v>
      </c>
    </row>
    <row r="194" spans="1:10" x14ac:dyDescent="0.2">
      <c r="A194" t="s">
        <v>15</v>
      </c>
      <c r="B194" t="s">
        <v>1471</v>
      </c>
      <c r="C194" t="s">
        <v>673</v>
      </c>
      <c r="D194" t="s">
        <v>4301</v>
      </c>
      <c r="E194" t="s">
        <v>4304</v>
      </c>
      <c r="F194" t="s">
        <v>3093</v>
      </c>
      <c r="G194" t="s">
        <v>4371</v>
      </c>
      <c r="H194" t="s">
        <v>4372</v>
      </c>
      <c r="I194" t="s">
        <v>3545</v>
      </c>
      <c r="J194" t="str">
        <f t="shared" si="2"/>
        <v>var ECOLE_0080311V=L.circle([49.7817981,4.7095887], 50, {color:'purple',fillColor:'purple',fillOpacity: 0.5});ECOLE_0080311V.bindPopup('&lt;p align=center&gt; &lt;font size=2&gt;&lt;b&gt;&lt;u&gt;ECOLE PRIMAIRE MOZART&lt;/b&gt;&lt;/u&gt;&lt;br&gt; (public)&lt;br&gt;&lt;br&gt;&lt;i&gt;CHARLEVILLE-MEZIERES');ECOLE_0080311V.addTo(ECOLE);</v>
      </c>
    </row>
    <row r="195" spans="1:10" x14ac:dyDescent="0.2">
      <c r="A195" t="s">
        <v>15</v>
      </c>
      <c r="B195" t="s">
        <v>1472</v>
      </c>
      <c r="C195" t="s">
        <v>673</v>
      </c>
      <c r="D195" t="s">
        <v>4301</v>
      </c>
      <c r="E195" t="s">
        <v>4304</v>
      </c>
      <c r="F195" t="s">
        <v>3094</v>
      </c>
      <c r="G195" t="s">
        <v>4373</v>
      </c>
      <c r="H195" t="s">
        <v>4374</v>
      </c>
      <c r="I195" t="s">
        <v>6517</v>
      </c>
      <c r="J195" t="str">
        <f t="shared" ref="J195:J258" si="3">"var "&amp;D195&amp;"_"&amp;B195&amp;"=L.circle(["&amp;G195&amp;","&amp;H195&amp;"], 50, {color:'"&amp; E195&amp;"',fillColor:'"&amp;E195&amp;"',fillOpacity: 0.5});"&amp;D195&amp;"_"&amp;B195&amp;".bindPopup('&lt;p align=center&gt; &lt;font size=2&gt;&lt;b&gt;&lt;u&gt;"&amp;I195&amp;"&lt;/b&gt;&lt;/u&gt;&lt;br&gt; "&amp;C195&amp;"&lt;br&gt;&lt;br&gt;&lt;i&gt;"&amp;A195&amp;"');"&amp;D195&amp;"_"&amp;B195&amp;".addTo("&amp;D195&amp;");"</f>
        <v>var ECOLE_0080316A=L.circle([49.7740597,4.7181554], 50, {color:'purple',fillColor:'purple',fillOpacity: 0.5});ECOLE_0080316A.bindPopup('&lt;p align=center&gt; &lt;font size=2&gt;&lt;b&gt;&lt;u&gt;ECOLE PRIMAIRE D\'APPLICATION DE FLANDRE&lt;/b&gt;&lt;/u&gt;&lt;br&gt; (public)&lt;br&gt;&lt;br&gt;&lt;i&gt;CHARLEVILLE-MEZIERES');ECOLE_0080316A.addTo(ECOLE);</v>
      </c>
    </row>
    <row r="196" spans="1:10" x14ac:dyDescent="0.2">
      <c r="A196" t="s">
        <v>15</v>
      </c>
      <c r="B196" t="s">
        <v>1473</v>
      </c>
      <c r="C196" t="s">
        <v>673</v>
      </c>
      <c r="D196" t="s">
        <v>4301</v>
      </c>
      <c r="E196" t="s">
        <v>4304</v>
      </c>
      <c r="F196" t="s">
        <v>3095</v>
      </c>
      <c r="G196" t="s">
        <v>4375</v>
      </c>
      <c r="H196" t="s">
        <v>4376</v>
      </c>
      <c r="I196" t="s">
        <v>3546</v>
      </c>
      <c r="J196" t="str">
        <f t="shared" si="3"/>
        <v>var ECOLE_0080317B=L.circle([49.7762924,4.7134594], 50, {color:'purple',fillColor:'purple',fillOpacity: 0.5});ECOLE_0080317B.bindPopup('&lt;p align=center&gt; &lt;font size=2&gt;&lt;b&gt;&lt;u&gt;ECOLE ELEMENTAIRE APPLICATION JULES VERNE&lt;/b&gt;&lt;/u&gt;&lt;br&gt; (public)&lt;br&gt;&lt;br&gt;&lt;i&gt;CHARLEVILLE-MEZIERES');ECOLE_0080317B.addTo(ECOLE);</v>
      </c>
    </row>
    <row r="197" spans="1:10" x14ac:dyDescent="0.2">
      <c r="A197" t="s">
        <v>15</v>
      </c>
      <c r="B197" t="s">
        <v>1474</v>
      </c>
      <c r="C197" t="s">
        <v>673</v>
      </c>
      <c r="D197" t="s">
        <v>4301</v>
      </c>
      <c r="E197" t="s">
        <v>4304</v>
      </c>
      <c r="F197" t="s">
        <v>3096</v>
      </c>
      <c r="G197" t="s">
        <v>4377</v>
      </c>
      <c r="H197" t="s">
        <v>4378</v>
      </c>
      <c r="I197" t="s">
        <v>3547</v>
      </c>
      <c r="J197" t="str">
        <f t="shared" si="3"/>
        <v>var ECOLE_0080318C=L.circle([49.7707501,4.7214492], 50, {color:'purple',fillColor:'purple',fillOpacity: 0.5});ECOLE_0080318C.bindPopup('&lt;p align=center&gt; &lt;font size=2&gt;&lt;b&gt;&lt;u&gt;ECOLE PRIMAIRE KENNEDY / JEAN JAURES&lt;/b&gt;&lt;/u&gt;&lt;br&gt; (public)&lt;br&gt;&lt;br&gt;&lt;i&gt;CHARLEVILLE-MEZIERES');ECOLE_0080318C.addTo(ECOLE);</v>
      </c>
    </row>
    <row r="198" spans="1:10" x14ac:dyDescent="0.2">
      <c r="A198" t="s">
        <v>15</v>
      </c>
      <c r="B198" t="s">
        <v>1475</v>
      </c>
      <c r="C198" t="s">
        <v>673</v>
      </c>
      <c r="D198" t="s">
        <v>4301</v>
      </c>
      <c r="E198" t="s">
        <v>4304</v>
      </c>
      <c r="F198" t="s">
        <v>3097</v>
      </c>
      <c r="G198" t="s">
        <v>4379</v>
      </c>
      <c r="H198" t="s">
        <v>4380</v>
      </c>
      <c r="I198" t="s">
        <v>3548</v>
      </c>
      <c r="J198" t="str">
        <f t="shared" si="3"/>
        <v>var ECOLE_0080363B=L.circle([49.7604032,4.7163814], 50, {color:'purple',fillColor:'purple',fillOpacity: 0.5});ECOLE_0080363B.bindPopup('&lt;p align=center&gt; &lt;font size=2&gt;&lt;b&gt;&lt;u&gt;ECOLE MATERNELLE DES LIEGEOIS&lt;/b&gt;&lt;/u&gt;&lt;br&gt; (public)&lt;br&gt;&lt;br&gt;&lt;i&gt;CHARLEVILLE-MEZIERES');ECOLE_0080363B.addTo(ECOLE);</v>
      </c>
    </row>
    <row r="199" spans="1:10" x14ac:dyDescent="0.2">
      <c r="A199" t="s">
        <v>15</v>
      </c>
      <c r="B199" t="s">
        <v>1476</v>
      </c>
      <c r="C199" t="s">
        <v>673</v>
      </c>
      <c r="D199" t="s">
        <v>4301</v>
      </c>
      <c r="E199" t="s">
        <v>4304</v>
      </c>
      <c r="F199" t="s">
        <v>3098</v>
      </c>
      <c r="G199" t="s">
        <v>4381</v>
      </c>
      <c r="H199" t="s">
        <v>4382</v>
      </c>
      <c r="I199" t="s">
        <v>3549</v>
      </c>
      <c r="J199" t="str">
        <f t="shared" si="3"/>
        <v>var ECOLE_0080364C=L.circle([49.7597601,4.7217078], 50, {color:'purple',fillColor:'purple',fillOpacity: 0.5});ECOLE_0080364C.bindPopup('&lt;p align=center&gt; &lt;font size=2&gt;&lt;b&gt;&lt;u&gt;ECOLE PRIMAIRE LA CITADELLE&lt;/b&gt;&lt;/u&gt;&lt;br&gt; (public)&lt;br&gt;&lt;br&gt;&lt;i&gt;CHARLEVILLE-MEZIERES');ECOLE_0080364C.addTo(ECOLE);</v>
      </c>
    </row>
    <row r="200" spans="1:10" x14ac:dyDescent="0.2">
      <c r="A200" t="s">
        <v>15</v>
      </c>
      <c r="B200" t="s">
        <v>1477</v>
      </c>
      <c r="C200" t="s">
        <v>673</v>
      </c>
      <c r="D200" t="s">
        <v>4301</v>
      </c>
      <c r="E200" t="s">
        <v>4304</v>
      </c>
      <c r="F200" t="s">
        <v>3099</v>
      </c>
      <c r="G200" t="s">
        <v>4383</v>
      </c>
      <c r="H200" t="s">
        <v>4384</v>
      </c>
      <c r="I200" t="s">
        <v>3550</v>
      </c>
      <c r="J200" t="str">
        <f t="shared" si="3"/>
        <v>var ECOLE_0080365D=L.circle([49.761399,4.7106242], 50, {color:'purple',fillColor:'purple',fillOpacity: 0.5});ECOLE_0080365D.bindPopup('&lt;p align=center&gt; &lt;font size=2&gt;&lt;b&gt;&lt;u&gt;ECOLE PRIMAIRE SAINT JULIEN&lt;/b&gt;&lt;/u&gt;&lt;br&gt; (public)&lt;br&gt;&lt;br&gt;&lt;i&gt;CHARLEVILLE-MEZIERES');ECOLE_0080365D.addTo(ECOLE);</v>
      </c>
    </row>
    <row r="201" spans="1:10" x14ac:dyDescent="0.2">
      <c r="A201" t="s">
        <v>15</v>
      </c>
      <c r="B201" t="s">
        <v>1478</v>
      </c>
      <c r="C201" t="s">
        <v>673</v>
      </c>
      <c r="D201" t="s">
        <v>4301</v>
      </c>
      <c r="E201" t="s">
        <v>4304</v>
      </c>
      <c r="F201" t="s">
        <v>3100</v>
      </c>
      <c r="G201" t="s">
        <v>4385</v>
      </c>
      <c r="H201" t="s">
        <v>4386</v>
      </c>
      <c r="I201" t="s">
        <v>3551</v>
      </c>
      <c r="J201" t="str">
        <f t="shared" si="3"/>
        <v>var ECOLE_0080371K=L.circle([49.7641365,4.6929171], 50, {color:'purple',fillColor:'purple',fillOpacity: 0.5});ECOLE_0080371K.bindPopup('&lt;p align=center&gt; &lt;font size=2&gt;&lt;b&gt;&lt;u&gt;ECOLE PRIMAIRE HENRY BRONNERT&lt;/b&gt;&lt;/u&gt;&lt;br&gt; (public)&lt;br&gt;&lt;br&gt;&lt;i&gt;CHARLEVILLE-MEZIERES');ECOLE_0080371K.addTo(ECOLE);</v>
      </c>
    </row>
    <row r="202" spans="1:10" x14ac:dyDescent="0.2">
      <c r="A202" t="s">
        <v>15</v>
      </c>
      <c r="B202" t="s">
        <v>1479</v>
      </c>
      <c r="C202" t="s">
        <v>673</v>
      </c>
      <c r="D202" t="s">
        <v>4301</v>
      </c>
      <c r="E202" t="s">
        <v>4304</v>
      </c>
      <c r="F202" t="s">
        <v>3101</v>
      </c>
      <c r="G202" t="s">
        <v>4387</v>
      </c>
      <c r="H202" t="s">
        <v>4388</v>
      </c>
      <c r="I202" t="s">
        <v>3552</v>
      </c>
      <c r="J202" t="str">
        <f t="shared" si="3"/>
        <v>var ECOLE_0080374N=L.circle([49.7534393,4.7301047], 50, {color:'purple',fillColor:'purple',fillOpacity: 0.5});ECOLE_0080374N.bindPopup('&lt;p align=center&gt; &lt;font size=2&gt;&lt;b&gt;&lt;u&gt;ECOLE PRIMAIRE BAUDIN&lt;/b&gt;&lt;/u&gt;&lt;br&gt; (public)&lt;br&gt;&lt;br&gt;&lt;i&gt;CHARLEVILLE-MEZIERES');ECOLE_0080374N.addTo(ECOLE);</v>
      </c>
    </row>
    <row r="203" spans="1:10" x14ac:dyDescent="0.2">
      <c r="A203" t="s">
        <v>15</v>
      </c>
      <c r="B203" t="s">
        <v>1480</v>
      </c>
      <c r="C203" t="s">
        <v>673</v>
      </c>
      <c r="D203" t="s">
        <v>4301</v>
      </c>
      <c r="E203" t="s">
        <v>4304</v>
      </c>
      <c r="F203" t="s">
        <v>3102</v>
      </c>
      <c r="G203" t="s">
        <v>4389</v>
      </c>
      <c r="H203" t="s">
        <v>4390</v>
      </c>
      <c r="I203" t="s">
        <v>6518</v>
      </c>
      <c r="J203" t="str">
        <f t="shared" si="3"/>
        <v>var ECOLE_0080377S=L.circle([49.7508067,4.7265148], 50, {color:'purple',fillColor:'purple',fillOpacity: 0.5});ECOLE_0080377S.bindPopup('&lt;p align=center&gt; &lt;font size=2&gt;&lt;b&gt;&lt;u&gt;ECOLE PRIMAIRE D\'APPLICATION JEAN ZAY&lt;/b&gt;&lt;/u&gt;&lt;br&gt; (public)&lt;br&gt;&lt;br&gt;&lt;i&gt;CHARLEVILLE-MEZIERES');ECOLE_0080377S.addTo(ECOLE);</v>
      </c>
    </row>
    <row r="204" spans="1:10" x14ac:dyDescent="0.2">
      <c r="A204" t="s">
        <v>15</v>
      </c>
      <c r="B204" t="s">
        <v>1481</v>
      </c>
      <c r="C204" t="s">
        <v>673</v>
      </c>
      <c r="D204" t="s">
        <v>4301</v>
      </c>
      <c r="E204" t="s">
        <v>4304</v>
      </c>
      <c r="F204" t="s">
        <v>247</v>
      </c>
      <c r="G204" t="s">
        <v>4391</v>
      </c>
      <c r="H204" t="s">
        <v>4392</v>
      </c>
      <c r="I204" t="s">
        <v>3553</v>
      </c>
      <c r="J204" t="str">
        <f t="shared" si="3"/>
        <v>var ECOLE_0080379U=L.circle([49.7483898,4.7181476], 50, {color:'purple',fillColor:'purple',fillOpacity: 0.5});ECOLE_0080379U.bindPopup('&lt;p align=center&gt; &lt;font size=2&gt;&lt;b&gt;&lt;u&gt;ECOLE PRIMAIRE PIERRE BROSSOLETTE&lt;/b&gt;&lt;/u&gt;&lt;br&gt; (public)&lt;br&gt;&lt;br&gt;&lt;i&gt;CHARLEVILLE-MEZIERES');ECOLE_0080379U.addTo(ECOLE);</v>
      </c>
    </row>
    <row r="205" spans="1:10" x14ac:dyDescent="0.2">
      <c r="A205" t="s">
        <v>15</v>
      </c>
      <c r="B205" t="s">
        <v>1482</v>
      </c>
      <c r="C205" t="s">
        <v>673</v>
      </c>
      <c r="D205" t="s">
        <v>4301</v>
      </c>
      <c r="E205" t="s">
        <v>4304</v>
      </c>
      <c r="F205" t="s">
        <v>3103</v>
      </c>
      <c r="G205" t="s">
        <v>4393</v>
      </c>
      <c r="H205" t="s">
        <v>4394</v>
      </c>
      <c r="I205" t="s">
        <v>3554</v>
      </c>
      <c r="J205" t="str">
        <f t="shared" si="3"/>
        <v>var ECOLE_0080380V=L.circle([49.7541643,4.7077607], 50, {color:'purple',fillColor:'purple',fillOpacity: 0.5});ECOLE_0080380V.bindPopup('&lt;p align=center&gt; &lt;font size=2&gt;&lt;b&gt;&lt;u&gt;ECOLE PRIMAIRE ALBERT CAQUOT&lt;/b&gt;&lt;/u&gt;&lt;br&gt; (public)&lt;br&gt;&lt;br&gt;&lt;i&gt;CHARLEVILLE-MEZIERES');ECOLE_0080380V.addTo(ECOLE);</v>
      </c>
    </row>
    <row r="206" spans="1:10" x14ac:dyDescent="0.2">
      <c r="A206" t="s">
        <v>15</v>
      </c>
      <c r="B206" t="s">
        <v>1483</v>
      </c>
      <c r="C206" t="s">
        <v>673</v>
      </c>
      <c r="D206" t="s">
        <v>4301</v>
      </c>
      <c r="E206" t="s">
        <v>4304</v>
      </c>
      <c r="F206" t="s">
        <v>3104</v>
      </c>
      <c r="G206" t="s">
        <v>4395</v>
      </c>
      <c r="H206" t="s">
        <v>4396</v>
      </c>
      <c r="I206" t="s">
        <v>3555</v>
      </c>
      <c r="J206" t="str">
        <f t="shared" si="3"/>
        <v>var ECOLE_0080381W=L.circle([49.7520432,4.7187696], 50, {color:'purple',fillColor:'purple',fillOpacity: 0.5});ECOLE_0080381W.bindPopup('&lt;p align=center&gt; &lt;font size=2&gt;&lt;b&gt;&lt;u&gt;ECOLE MATERNELLE FELICIEN WAUTELET&lt;/b&gt;&lt;/u&gt;&lt;br&gt; (public)&lt;br&gt;&lt;br&gt;&lt;i&gt;CHARLEVILLE-MEZIERES');ECOLE_0080381W.addTo(ECOLE);</v>
      </c>
    </row>
    <row r="207" spans="1:10" x14ac:dyDescent="0.2">
      <c r="A207" t="s">
        <v>15</v>
      </c>
      <c r="B207" t="s">
        <v>1484</v>
      </c>
      <c r="C207" t="s">
        <v>673</v>
      </c>
      <c r="D207" t="s">
        <v>4301</v>
      </c>
      <c r="E207" t="s">
        <v>4304</v>
      </c>
      <c r="F207" t="s">
        <v>3105</v>
      </c>
      <c r="G207" t="s">
        <v>4397</v>
      </c>
      <c r="H207" t="s">
        <v>4398</v>
      </c>
      <c r="I207" t="s">
        <v>3556</v>
      </c>
      <c r="J207" t="str">
        <f t="shared" si="3"/>
        <v>var ECOLE_0080384Z=L.circle([49.7583743,4.7395536], 50, {color:'purple',fillColor:'purple',fillOpacity: 0.5});ECOLE_0080384Z.bindPopup('&lt;p align=center&gt; &lt;font size=2&gt;&lt;b&gt;&lt;u&gt;ECOLE PRIMAIRE AMBROISE CROIZAT&lt;/b&gt;&lt;/u&gt;&lt;br&gt; (public)&lt;br&gt;&lt;br&gt;&lt;i&gt;CHARLEVILLE-MEZIERES');ECOLE_0080384Z.addTo(ECOLE);</v>
      </c>
    </row>
    <row r="208" spans="1:10" x14ac:dyDescent="0.2">
      <c r="A208" t="s">
        <v>15</v>
      </c>
      <c r="B208" t="s">
        <v>1485</v>
      </c>
      <c r="C208" t="s">
        <v>673</v>
      </c>
      <c r="D208" t="s">
        <v>4301</v>
      </c>
      <c r="E208" t="s">
        <v>4304</v>
      </c>
      <c r="F208" t="s">
        <v>3106</v>
      </c>
      <c r="G208" t="s">
        <v>4399</v>
      </c>
      <c r="H208" t="s">
        <v>4400</v>
      </c>
      <c r="I208" t="s">
        <v>3557</v>
      </c>
      <c r="J208" t="str">
        <f t="shared" si="3"/>
        <v>var ECOLE_0080811N=L.circle([49.7626141,4.6910438], 50, {color:'purple',fillColor:'purple',fillOpacity: 0.5});ECOLE_0080811N.bindPopup('&lt;p align=center&gt; &lt;font size=2&gt;&lt;b&gt;&lt;u&gt;ECOLE PRIMAIRE LOUIS HANOT&lt;/b&gt;&lt;/u&gt;&lt;br&gt; (public)&lt;br&gt;&lt;br&gt;&lt;i&gt;CHARLEVILLE-MEZIERES');ECOLE_0080811N.addTo(ECOLE);</v>
      </c>
    </row>
    <row r="209" spans="1:10" x14ac:dyDescent="0.2">
      <c r="A209" t="s">
        <v>15</v>
      </c>
      <c r="B209" t="s">
        <v>1486</v>
      </c>
      <c r="C209" t="s">
        <v>673</v>
      </c>
      <c r="D209" t="s">
        <v>4301</v>
      </c>
      <c r="E209" t="s">
        <v>4304</v>
      </c>
      <c r="F209" t="s">
        <v>72</v>
      </c>
      <c r="G209" t="s">
        <v>4401</v>
      </c>
      <c r="H209" t="s">
        <v>4402</v>
      </c>
      <c r="I209" t="s">
        <v>3559</v>
      </c>
      <c r="J209" t="str">
        <f t="shared" si="3"/>
        <v>var ECOLE_0080834N=L.circle([49.7879306,4.7136164], 50, {color:'purple',fillColor:'purple',fillOpacity: 0.5});ECOLE_0080834N.bindPopup('&lt;p align=center&gt; &lt;font size=2&gt;&lt;b&gt;&lt;u&gt;ECOLE PRIMAIRE ROUGET DE LISLE&lt;/b&gt;&lt;/u&gt;&lt;br&gt; (public)&lt;br&gt;&lt;br&gt;&lt;i&gt;CHARLEVILLE-MEZIERES');ECOLE_0080834N.addTo(ECOLE);</v>
      </c>
    </row>
    <row r="210" spans="1:10" x14ac:dyDescent="0.2">
      <c r="A210" t="s">
        <v>15</v>
      </c>
      <c r="B210" t="s">
        <v>1487</v>
      </c>
      <c r="C210" t="s">
        <v>674</v>
      </c>
      <c r="D210" t="s">
        <v>4301</v>
      </c>
      <c r="E210" t="s">
        <v>4304</v>
      </c>
      <c r="F210" t="s">
        <v>478</v>
      </c>
      <c r="G210" t="s">
        <v>4403</v>
      </c>
      <c r="H210" t="s">
        <v>4404</v>
      </c>
      <c r="I210" t="s">
        <v>3560</v>
      </c>
      <c r="J210" t="str">
        <f t="shared" si="3"/>
        <v>var ECOLE_0080875H=L.circle([49.7707038,4.7130016], 50, {color:'purple',fillColor:'purple',fillOpacity: 0.5});ECOLE_0080875H.bindPopup('&lt;p align=center&gt; &lt;font size=2&gt;&lt;b&gt;&lt;u&gt;ECOLE PRIMAIRE SAINT-REMI&lt;/b&gt;&lt;/u&gt;&lt;br&gt; (privé)&lt;br&gt;&lt;br&gt;&lt;i&gt;CHARLEVILLE-MEZIERES');ECOLE_0080875H.addTo(ECOLE);</v>
      </c>
    </row>
    <row r="211" spans="1:10" x14ac:dyDescent="0.2">
      <c r="A211" t="s">
        <v>15</v>
      </c>
      <c r="B211" t="s">
        <v>1488</v>
      </c>
      <c r="C211" t="s">
        <v>674</v>
      </c>
      <c r="D211" t="s">
        <v>4301</v>
      </c>
      <c r="E211" t="s">
        <v>4304</v>
      </c>
      <c r="F211" t="s">
        <v>3107</v>
      </c>
      <c r="G211" t="s">
        <v>4405</v>
      </c>
      <c r="H211" t="s">
        <v>4406</v>
      </c>
      <c r="I211" t="s">
        <v>3561</v>
      </c>
      <c r="J211" t="str">
        <f t="shared" si="3"/>
        <v>var ECOLE_0080876J=L.circle([49.7729707,4.7229116], 50, {color:'purple',fillColor:'purple',fillOpacity: 0.5});ECOLE_0080876J.bindPopup('&lt;p align=center&gt; &lt;font size=2&gt;&lt;b&gt;&lt;u&gt;ECOLE PRIMAIRE SAINTE-ANNE&lt;/b&gt;&lt;/u&gt;&lt;br&gt; (privé)&lt;br&gt;&lt;br&gt;&lt;i&gt;CHARLEVILLE-MEZIERES');ECOLE_0080876J.addTo(ECOLE);</v>
      </c>
    </row>
    <row r="212" spans="1:10" x14ac:dyDescent="0.2">
      <c r="A212" t="s">
        <v>15</v>
      </c>
      <c r="B212" t="s">
        <v>1489</v>
      </c>
      <c r="C212" t="s">
        <v>674</v>
      </c>
      <c r="D212" t="s">
        <v>4301</v>
      </c>
      <c r="E212" t="s">
        <v>4304</v>
      </c>
      <c r="F212" t="s">
        <v>453</v>
      </c>
      <c r="G212" t="s">
        <v>4407</v>
      </c>
      <c r="H212" t="s">
        <v>4408</v>
      </c>
      <c r="I212" t="s">
        <v>3562</v>
      </c>
      <c r="J212" t="str">
        <f t="shared" si="3"/>
        <v>var ECOLE_0080877K=L.circle([49.7607919,4.7155801], 50, {color:'purple',fillColor:'purple',fillOpacity: 0.5});ECOLE_0080877K.bindPopup('&lt;p align=center&gt; &lt;font size=2&gt;&lt;b&gt;&lt;u&gt;ECOLE PRIMAIRE NOTRE-DAME&lt;/b&gt;&lt;/u&gt;&lt;br&gt; (privé)&lt;br&gt;&lt;br&gt;&lt;i&gt;CHARLEVILLE-MEZIERES');ECOLE_0080877K.addTo(ECOLE);</v>
      </c>
    </row>
    <row r="213" spans="1:10" x14ac:dyDescent="0.2">
      <c r="A213" t="s">
        <v>15</v>
      </c>
      <c r="B213" t="s">
        <v>1490</v>
      </c>
      <c r="C213" t="s">
        <v>673</v>
      </c>
      <c r="D213" t="s">
        <v>4301</v>
      </c>
      <c r="E213" t="s">
        <v>4304</v>
      </c>
      <c r="F213" t="s">
        <v>3108</v>
      </c>
      <c r="G213" t="s">
        <v>4409</v>
      </c>
      <c r="H213" t="s">
        <v>4410</v>
      </c>
      <c r="I213" t="s">
        <v>3564</v>
      </c>
      <c r="J213" t="str">
        <f t="shared" si="3"/>
        <v>var ECOLE_0080898H=L.circle([49.748734,4.7214587], 50, {color:'purple',fillColor:'purple',fillOpacity: 0.5});ECOLE_0080898H.bindPopup('&lt;p align=center&gt; &lt;font size=2&gt;&lt;b&gt;&lt;u&gt;ECOLE PRIMAIRE LES HAYBIONS&lt;/b&gt;&lt;/u&gt;&lt;br&gt; (public)&lt;br&gt;&lt;br&gt;&lt;i&gt;CHARLEVILLE-MEZIERES');ECOLE_0080898H.addTo(ECOLE);</v>
      </c>
    </row>
    <row r="214" spans="1:10" x14ac:dyDescent="0.2">
      <c r="A214" t="s">
        <v>15</v>
      </c>
      <c r="B214" t="s">
        <v>1491</v>
      </c>
      <c r="C214" t="s">
        <v>673</v>
      </c>
      <c r="D214" t="s">
        <v>4301</v>
      </c>
      <c r="E214" t="s">
        <v>4304</v>
      </c>
      <c r="F214" t="s">
        <v>3109</v>
      </c>
      <c r="G214" t="s">
        <v>4411</v>
      </c>
      <c r="H214" t="s">
        <v>4412</v>
      </c>
      <c r="I214" t="s">
        <v>3565</v>
      </c>
      <c r="J214" t="str">
        <f t="shared" si="3"/>
        <v>var ECOLE_0080913Z=L.circle([49.7423986,4.7257416], 50, {color:'purple',fillColor:'purple',fillOpacity: 0.5});ECOLE_0080913Z.bindPopup('&lt;p align=center&gt; &lt;font size=2&gt;&lt;b&gt;&lt;u&gt;ECOLE PRIMAIRE PIERRE VIENOT&lt;/b&gt;&lt;/u&gt;&lt;br&gt; (public)&lt;br&gt;&lt;br&gt;&lt;i&gt;CHARLEVILLE-MEZIERES');ECOLE_0080913Z.addTo(ECOLE);</v>
      </c>
    </row>
    <row r="215" spans="1:10" x14ac:dyDescent="0.2">
      <c r="A215" t="s">
        <v>15</v>
      </c>
      <c r="B215" t="s">
        <v>1492</v>
      </c>
      <c r="C215" t="s">
        <v>673</v>
      </c>
      <c r="D215" t="s">
        <v>4301</v>
      </c>
      <c r="E215" t="s">
        <v>4304</v>
      </c>
      <c r="F215" t="s">
        <v>3109</v>
      </c>
      <c r="G215" t="s">
        <v>4411</v>
      </c>
      <c r="H215" t="s">
        <v>4412</v>
      </c>
      <c r="I215" t="s">
        <v>3566</v>
      </c>
      <c r="J215" t="str">
        <f t="shared" si="3"/>
        <v>var ECOLE_0080914A=L.circle([49.7423986,4.7257416], 50, {color:'purple',fillColor:'purple',fillOpacity: 0.5});ECOLE_0080914A.bindPopup('&lt;p align=center&gt; &lt;font size=2&gt;&lt;b&gt;&lt;u&gt;ECOLE MATERNELLE PIERRE VIENOT&lt;/b&gt;&lt;/u&gt;&lt;br&gt; (public)&lt;br&gt;&lt;br&gt;&lt;i&gt;CHARLEVILLE-MEZIERES');ECOLE_0080914A.addTo(ECOLE);</v>
      </c>
    </row>
    <row r="216" spans="1:10" x14ac:dyDescent="0.2">
      <c r="A216" t="s">
        <v>15</v>
      </c>
      <c r="B216" t="s">
        <v>1493</v>
      </c>
      <c r="C216" t="s">
        <v>673</v>
      </c>
      <c r="D216" t="s">
        <v>4301</v>
      </c>
      <c r="E216" t="s">
        <v>4304</v>
      </c>
      <c r="F216" t="s">
        <v>3110</v>
      </c>
      <c r="G216" t="s">
        <v>4413</v>
      </c>
      <c r="H216" t="s">
        <v>4414</v>
      </c>
      <c r="I216" t="s">
        <v>3568</v>
      </c>
      <c r="J216" t="str">
        <f t="shared" si="3"/>
        <v>var ECOLE_0080929S=L.circle([49.7450889,4.7243109], 50, {color:'purple',fillColor:'purple',fillOpacity: 0.5});ECOLE_0080929S.bindPopup('&lt;p align=center&gt; &lt;font size=2&gt;&lt;b&gt;&lt;u&gt;ECOLE MATERNELLE DU MUGUET&lt;/b&gt;&lt;/u&gt;&lt;br&gt; (public)&lt;br&gt;&lt;br&gt;&lt;i&gt;CHARLEVILLE-MEZIERES');ECOLE_0080929S.addTo(ECOLE);</v>
      </c>
    </row>
    <row r="217" spans="1:10" x14ac:dyDescent="0.2">
      <c r="A217" t="s">
        <v>15</v>
      </c>
      <c r="B217" t="s">
        <v>1494</v>
      </c>
      <c r="C217" t="s">
        <v>673</v>
      </c>
      <c r="D217" t="s">
        <v>4301</v>
      </c>
      <c r="E217" t="s">
        <v>4304</v>
      </c>
      <c r="F217" t="s">
        <v>3111</v>
      </c>
      <c r="G217" t="s">
        <v>4415</v>
      </c>
      <c r="H217" t="s">
        <v>4416</v>
      </c>
      <c r="I217" t="s">
        <v>3570</v>
      </c>
      <c r="J217" t="str">
        <f t="shared" si="3"/>
        <v>var ECOLE_0080958Y=L.circle([49.7457243,4.7201772], 50, {color:'purple',fillColor:'purple',fillOpacity: 0.5});ECOLE_0080958Y.bindPopup('&lt;p align=center&gt; &lt;font size=2&gt;&lt;b&gt;&lt;u&gt;ECOLE MATERNELLE DES COLIBRIS&lt;/b&gt;&lt;/u&gt;&lt;br&gt; (public)&lt;br&gt;&lt;br&gt;&lt;i&gt;CHARLEVILLE-MEZIERES');ECOLE_0080958Y.addTo(ECOLE);</v>
      </c>
    </row>
    <row r="218" spans="1:10" x14ac:dyDescent="0.2">
      <c r="A218" t="s">
        <v>15</v>
      </c>
      <c r="B218" t="s">
        <v>1495</v>
      </c>
      <c r="C218" t="s">
        <v>673</v>
      </c>
      <c r="D218" t="s">
        <v>4301</v>
      </c>
      <c r="E218" t="s">
        <v>4304</v>
      </c>
      <c r="F218" t="s">
        <v>3112</v>
      </c>
      <c r="G218" t="s">
        <v>4417</v>
      </c>
      <c r="H218" t="s">
        <v>4418</v>
      </c>
      <c r="I218" t="s">
        <v>3571</v>
      </c>
      <c r="J218" t="str">
        <f t="shared" si="3"/>
        <v>var ECOLE_0080966G=L.circle([49.742783,4.718833], 50, {color:'purple',fillColor:'purple',fillOpacity: 0.5});ECOLE_0080966G.bindPopup('&lt;p align=center&gt; &lt;font size=2&gt;&lt;b&gt;&lt;u&gt;ECOLE MATERNELLE DES CAPUCINES&lt;/b&gt;&lt;/u&gt;&lt;br&gt; (public)&lt;br&gt;&lt;br&gt;&lt;i&gt;CHARLEVILLE-MEZIERES');ECOLE_0080966G.addTo(ECOLE);</v>
      </c>
    </row>
    <row r="219" spans="1:10" x14ac:dyDescent="0.2">
      <c r="A219" t="s">
        <v>15</v>
      </c>
      <c r="B219" t="s">
        <v>1496</v>
      </c>
      <c r="C219" t="s">
        <v>673</v>
      </c>
      <c r="D219" t="s">
        <v>4301</v>
      </c>
      <c r="E219" t="s">
        <v>4304</v>
      </c>
      <c r="F219" t="s">
        <v>3112</v>
      </c>
      <c r="G219" t="s">
        <v>4419</v>
      </c>
      <c r="H219" t="s">
        <v>4420</v>
      </c>
      <c r="I219" t="s">
        <v>3573</v>
      </c>
      <c r="J219" t="str">
        <f t="shared" si="3"/>
        <v>var ECOLE_0081003X=L.circle([49.7425219,4.7191862], 50, {color:'purple',fillColor:'purple',fillOpacity: 0.5});ECOLE_0081003X.bindPopup('&lt;p align=center&gt; &lt;font size=2&gt;&lt;b&gt;&lt;u&gt;ECOLE PRIMAIRE DES CAPUCINES&lt;/b&gt;&lt;/u&gt;&lt;br&gt; (public)&lt;br&gt;&lt;br&gt;&lt;i&gt;CHARLEVILLE-MEZIERES');ECOLE_0081003X.addTo(ECOLE);</v>
      </c>
    </row>
    <row r="220" spans="1:10" x14ac:dyDescent="0.2">
      <c r="A220" t="s">
        <v>15</v>
      </c>
      <c r="B220" t="s">
        <v>1497</v>
      </c>
      <c r="C220" t="s">
        <v>673</v>
      </c>
      <c r="D220" t="s">
        <v>4301</v>
      </c>
      <c r="E220" t="s">
        <v>4304</v>
      </c>
      <c r="F220" t="s">
        <v>3113</v>
      </c>
      <c r="G220" t="s">
        <v>4421</v>
      </c>
      <c r="H220" t="s">
        <v>4422</v>
      </c>
      <c r="I220" t="s">
        <v>3574</v>
      </c>
      <c r="J220" t="str">
        <f t="shared" si="3"/>
        <v>var ECOLE_0081031C=L.circle([49.739202,4.7213544], 50, {color:'purple',fillColor:'purple',fillOpacity: 0.5});ECOLE_0081031C.bindPopup('&lt;p align=center&gt; &lt;font size=2&gt;&lt;b&gt;&lt;u&gt;ECOLE PRIMAIRE PIERRE MENDES-FRANCE&lt;/b&gt;&lt;/u&gt;&lt;br&gt; (public)&lt;br&gt;&lt;br&gt;&lt;i&gt;CHARLEVILLE-MEZIERES');ECOLE_0081031C.addTo(ECOLE);</v>
      </c>
    </row>
    <row r="221" spans="1:10" x14ac:dyDescent="0.2">
      <c r="A221" t="s">
        <v>1498</v>
      </c>
      <c r="B221" t="s">
        <v>1499</v>
      </c>
      <c r="C221" t="s">
        <v>673</v>
      </c>
      <c r="D221" t="s">
        <v>4301</v>
      </c>
      <c r="E221" t="s">
        <v>4304</v>
      </c>
      <c r="F221" t="s">
        <v>3114</v>
      </c>
      <c r="G221" t="s">
        <v>4423</v>
      </c>
      <c r="H221" t="s">
        <v>4424</v>
      </c>
      <c r="I221" t="s">
        <v>3575</v>
      </c>
      <c r="J221" t="str">
        <f t="shared" si="3"/>
        <v>var ECOLE_0080528F=L.circle([49.5293832,4.2447009], 50, {color:'purple',fillColor:'purple',fillOpacity: 0.5});ECOLE_0080528F.bindPopup('&lt;p align=center&gt; &lt;font size=2&gt;&lt;b&gt;&lt;u&gt;ECOLE PRIMAIRE JEAN DION&lt;/b&gt;&lt;/u&gt;&lt;br&gt; (public)&lt;br&gt;&lt;br&gt;&lt;i&gt;CHATEAU-PORCIEN');ECOLE_0080528F.addTo(ECOLE);</v>
      </c>
    </row>
    <row r="222" spans="1:10" x14ac:dyDescent="0.2">
      <c r="A222" t="s">
        <v>1500</v>
      </c>
      <c r="B222" t="s">
        <v>1501</v>
      </c>
      <c r="C222" t="s">
        <v>673</v>
      </c>
      <c r="D222" t="s">
        <v>4301</v>
      </c>
      <c r="E222" t="s">
        <v>4304</v>
      </c>
      <c r="F222" t="s">
        <v>553</v>
      </c>
      <c r="G222" t="s">
        <v>4425</v>
      </c>
      <c r="H222" t="s">
        <v>4426</v>
      </c>
      <c r="I222" t="s">
        <v>3075</v>
      </c>
      <c r="J222" t="str">
        <f t="shared" si="3"/>
        <v>var ECOLE_0080586U=L.circle([49.646104,4.2365923], 50, {color:'purple',fillColor:'purple',fillOpacity: 0.5});ECOLE_0080586U.bindPopup('&lt;p align=center&gt; &lt;font size=2&gt;&lt;b&gt;&lt;u&gt;ECOLE PRIMAIRE&lt;/b&gt;&lt;/u&gt;&lt;br&gt; (public)&lt;br&gt;&lt;br&gt;&lt;i&gt;CHAUMONT-PORCIEN');ECOLE_0080586U.addTo(ECOLE);</v>
      </c>
    </row>
    <row r="223" spans="1:10" x14ac:dyDescent="0.2">
      <c r="A223" t="s">
        <v>1502</v>
      </c>
      <c r="B223" t="s">
        <v>1503</v>
      </c>
      <c r="C223" t="s">
        <v>673</v>
      </c>
      <c r="D223" t="s">
        <v>4301</v>
      </c>
      <c r="E223" t="s">
        <v>4304</v>
      </c>
      <c r="F223" t="s">
        <v>3115</v>
      </c>
      <c r="G223" t="s">
        <v>4427</v>
      </c>
      <c r="H223" t="s">
        <v>4428</v>
      </c>
      <c r="I223" t="s">
        <v>3576</v>
      </c>
      <c r="J223" t="str">
        <f t="shared" si="3"/>
        <v>var ECOLE_0080168P=L.circle([49.5996244,4.8670651], 50, {color:'purple',fillColor:'purple',fillOpacity: 0.5});ECOLE_0080168P.bindPopup('&lt;p align=center&gt; &lt;font size=2&gt;&lt;b&gt;&lt;u&gt;ECOLE PRIMAIRE DE CHEMERY-VENDRESSE&lt;/b&gt;&lt;/u&gt;&lt;br&gt; (public)&lt;br&gt;&lt;br&gt;&lt;i&gt;CHEMERY-CHEHERY');ECOLE_0080168P.addTo(ECOLE);</v>
      </c>
    </row>
    <row r="224" spans="1:10" x14ac:dyDescent="0.2">
      <c r="A224" t="s">
        <v>1504</v>
      </c>
      <c r="B224" t="s">
        <v>1505</v>
      </c>
      <c r="C224" t="s">
        <v>673</v>
      </c>
      <c r="D224" t="s">
        <v>4301</v>
      </c>
      <c r="E224" t="s">
        <v>4304</v>
      </c>
      <c r="F224" t="s">
        <v>553</v>
      </c>
      <c r="G224" t="s">
        <v>4429</v>
      </c>
      <c r="H224" t="s">
        <v>4430</v>
      </c>
      <c r="I224" t="s">
        <v>3075</v>
      </c>
      <c r="J224" t="str">
        <f t="shared" si="3"/>
        <v>var ECOLE_0080759G=L.circle([50.1023819,4.8056973], 50, {color:'purple',fillColor:'purple',fillOpacity: 0.5});ECOLE_0080759G.bindPopup('&lt;p align=center&gt; &lt;font size=2&gt;&lt;b&gt;&lt;u&gt;ECOLE PRIMAIRE&lt;/b&gt;&lt;/u&gt;&lt;br&gt; (public)&lt;br&gt;&lt;br&gt;&lt;i&gt;CHOOZ');ECOLE_0080759G.addTo(ECOLE);</v>
      </c>
    </row>
    <row r="225" spans="1:10" x14ac:dyDescent="0.2">
      <c r="A225" t="s">
        <v>1506</v>
      </c>
      <c r="B225" t="s">
        <v>1507</v>
      </c>
      <c r="C225" t="s">
        <v>673</v>
      </c>
      <c r="D225" t="s">
        <v>4301</v>
      </c>
      <c r="E225" t="s">
        <v>4304</v>
      </c>
      <c r="F225" t="s">
        <v>3116</v>
      </c>
      <c r="G225" t="s">
        <v>4431</v>
      </c>
      <c r="H225" t="s">
        <v>4432</v>
      </c>
      <c r="I225" t="s">
        <v>3577</v>
      </c>
      <c r="J225" t="str">
        <f t="shared" si="3"/>
        <v>var ECOLE_0080503D=L.circle([49.504028,4.4577015], 50, {color:'purple',fillColor:'purple',fillOpacity: 0.5});ECOLE_0080503D.bindPopup('&lt;p align=center&gt; &lt;font size=2&gt;&lt;b&gt;&lt;u&gt;ECOLE PRIMAIRE COUCY 1ERE SECTION&lt;/b&gt;&lt;/u&gt;&lt;br&gt; (public)&lt;br&gt;&lt;br&gt;&lt;i&gt;COUCY');ECOLE_0080503D.addTo(ECOLE);</v>
      </c>
    </row>
    <row r="226" spans="1:10" x14ac:dyDescent="0.2">
      <c r="A226" t="s">
        <v>1506</v>
      </c>
      <c r="B226" t="s">
        <v>1508</v>
      </c>
      <c r="C226" t="s">
        <v>673</v>
      </c>
      <c r="D226" t="s">
        <v>4301</v>
      </c>
      <c r="E226" t="s">
        <v>4304</v>
      </c>
      <c r="F226" t="s">
        <v>3117</v>
      </c>
      <c r="G226" t="s">
        <v>4433</v>
      </c>
      <c r="H226" t="s">
        <v>4434</v>
      </c>
      <c r="I226" t="s">
        <v>3578</v>
      </c>
      <c r="J226" t="str">
        <f t="shared" si="3"/>
        <v>var ECOLE_0080957X=L.circle([49.5203445,4.4742868], 50, {color:'purple',fillColor:'purple',fillOpacity: 0.5});ECOLE_0080957X.bindPopup('&lt;p align=center&gt; &lt;font size=2&gt;&lt;b&gt;&lt;u&gt;ECOLE MATERNELLE COUCY 2EME SECTION&lt;/b&gt;&lt;/u&gt;&lt;br&gt; (public)&lt;br&gt;&lt;br&gt;&lt;i&gt;COUCY');ECOLE_0080957X.addTo(ECOLE);</v>
      </c>
    </row>
    <row r="227" spans="1:10" x14ac:dyDescent="0.2">
      <c r="A227" t="s">
        <v>1509</v>
      </c>
      <c r="B227" t="s">
        <v>1510</v>
      </c>
      <c r="C227" t="s">
        <v>673</v>
      </c>
      <c r="D227" t="s">
        <v>4301</v>
      </c>
      <c r="E227" t="s">
        <v>4304</v>
      </c>
      <c r="F227" t="s">
        <v>553</v>
      </c>
      <c r="G227" t="s">
        <v>4435</v>
      </c>
      <c r="H227" t="s">
        <v>4436</v>
      </c>
      <c r="I227" t="s">
        <v>3076</v>
      </c>
      <c r="J227" t="str">
        <f t="shared" si="3"/>
        <v>var ECOLE_0080632U=L.circle([49.8800178,4.7051304], 50, {color:'purple',fillColor:'purple',fillOpacity: 0.5});ECOLE_0080632U.bindPopup('&lt;p align=center&gt; &lt;font size=2&gt;&lt;b&gt;&lt;u&gt;DEVILLE - LAIFOUR&lt;/b&gt;&lt;/u&gt;&lt;br&gt; (public)&lt;br&gt;&lt;br&gt;&lt;i&gt;DEVILLE');ECOLE_0080632U.addTo(ECOLE);</v>
      </c>
    </row>
    <row r="228" spans="1:10" x14ac:dyDescent="0.2">
      <c r="A228" t="s">
        <v>1509</v>
      </c>
      <c r="B228" t="s">
        <v>1511</v>
      </c>
      <c r="C228" t="s">
        <v>673</v>
      </c>
      <c r="D228" t="s">
        <v>4301</v>
      </c>
      <c r="E228" t="s">
        <v>4304</v>
      </c>
      <c r="F228" t="s">
        <v>553</v>
      </c>
      <c r="G228" t="s">
        <v>4437</v>
      </c>
      <c r="H228" t="s">
        <v>4438</v>
      </c>
      <c r="I228" t="s">
        <v>1448</v>
      </c>
      <c r="J228" t="str">
        <f t="shared" si="3"/>
        <v>var ECOLE_0080899J=L.circle([49.8779371,4.7054975], 50, {color:'purple',fillColor:'purple',fillOpacity: 0.5});ECOLE_0080899J.bindPopup('&lt;p align=center&gt; &lt;font size=2&gt;&lt;b&gt;&lt;u&gt;ECOLE MATERNELLE&lt;/b&gt;&lt;/u&gt;&lt;br&gt; (public)&lt;br&gt;&lt;br&gt;&lt;i&gt;DEVILLE');ECOLE_0080899J.addTo(ECOLE);</v>
      </c>
    </row>
    <row r="229" spans="1:10" x14ac:dyDescent="0.2">
      <c r="A229" t="s">
        <v>1512</v>
      </c>
      <c r="B229" t="s">
        <v>1513</v>
      </c>
      <c r="C229" t="s">
        <v>673</v>
      </c>
      <c r="D229" t="s">
        <v>4301</v>
      </c>
      <c r="E229" t="s">
        <v>4304</v>
      </c>
      <c r="F229" t="s">
        <v>553</v>
      </c>
      <c r="G229" t="s">
        <v>4439</v>
      </c>
      <c r="H229" t="s">
        <v>4440</v>
      </c>
      <c r="I229" t="s">
        <v>3075</v>
      </c>
      <c r="J229" t="str">
        <f t="shared" si="3"/>
        <v>var ECOLE_0080686C=L.circle([49.6897626,4.8081844], 50, {color:'purple',fillColor:'purple',fillOpacity: 0.5});ECOLE_0080686C.bindPopup('&lt;p align=center&gt; &lt;font size=2&gt;&lt;b&gt;&lt;u&gt;ECOLE PRIMAIRE&lt;/b&gt;&lt;/u&gt;&lt;br&gt; (public)&lt;br&gt;&lt;br&gt;&lt;i&gt;DOM-LE-MESNIL');ECOLE_0080686C.addTo(ECOLE);</v>
      </c>
    </row>
    <row r="230" spans="1:10" x14ac:dyDescent="0.2">
      <c r="A230" t="s">
        <v>1514</v>
      </c>
      <c r="B230" t="s">
        <v>1515</v>
      </c>
      <c r="C230" t="s">
        <v>673</v>
      </c>
      <c r="D230" t="s">
        <v>4301</v>
      </c>
      <c r="E230" t="s">
        <v>4304</v>
      </c>
      <c r="F230" t="s">
        <v>3118</v>
      </c>
      <c r="G230" t="s">
        <v>4441</v>
      </c>
      <c r="H230" t="s">
        <v>4442</v>
      </c>
      <c r="I230" t="s">
        <v>3579</v>
      </c>
      <c r="J230" t="str">
        <f t="shared" si="3"/>
        <v>var ECOLE_0080662B=L.circle([49.6959558,4.874386], 50, {color:'purple',fillColor:'purple',fillOpacity: 0.5});ECOLE_0080662B.bindPopup('&lt;p align=center&gt; &lt;font size=2&gt;&lt;b&gt;&lt;u&gt;ECOLE PRIMAIRE DE VERDUN&lt;/b&gt;&lt;/u&gt;&lt;br&gt; (public)&lt;br&gt;&lt;br&gt;&lt;i&gt;DONCHERY');ECOLE_0080662B.addTo(ECOLE);</v>
      </c>
    </row>
    <row r="231" spans="1:10" x14ac:dyDescent="0.2">
      <c r="A231" t="s">
        <v>27</v>
      </c>
      <c r="B231" t="s">
        <v>1516</v>
      </c>
      <c r="C231" t="s">
        <v>673</v>
      </c>
      <c r="D231" t="s">
        <v>4301</v>
      </c>
      <c r="E231" t="s">
        <v>4304</v>
      </c>
      <c r="F231" t="s">
        <v>553</v>
      </c>
      <c r="G231" t="s">
        <v>4443</v>
      </c>
      <c r="H231" t="s">
        <v>4444</v>
      </c>
      <c r="I231" t="s">
        <v>3075</v>
      </c>
      <c r="J231" t="str">
        <f t="shared" si="3"/>
        <v>var ECOLE_0080421P=L.circle([49.6729134,5.0397971], 50, {color:'purple',fillColor:'purple',fillOpacity: 0.5});ECOLE_0080421P.bindPopup('&lt;p align=center&gt; &lt;font size=2&gt;&lt;b&gt;&lt;u&gt;ECOLE PRIMAIRE&lt;/b&gt;&lt;/u&gt;&lt;br&gt; (public)&lt;br&gt;&lt;br&gt;&lt;i&gt;DOUZY');ECOLE_0080421P.addTo(ECOLE);</v>
      </c>
    </row>
    <row r="232" spans="1:10" x14ac:dyDescent="0.2">
      <c r="A232" t="s">
        <v>27</v>
      </c>
      <c r="B232" t="s">
        <v>1517</v>
      </c>
      <c r="C232" t="s">
        <v>673</v>
      </c>
      <c r="D232" t="s">
        <v>4301</v>
      </c>
      <c r="E232" t="s">
        <v>4304</v>
      </c>
      <c r="F232" t="s">
        <v>553</v>
      </c>
      <c r="G232" t="s">
        <v>4445</v>
      </c>
      <c r="H232" t="s">
        <v>4446</v>
      </c>
      <c r="I232" t="s">
        <v>1448</v>
      </c>
      <c r="J232" t="str">
        <f t="shared" si="3"/>
        <v>var ECOLE_0080965F=L.circle([49.673731,5.0422341], 50, {color:'purple',fillColor:'purple',fillOpacity: 0.5});ECOLE_0080965F.bindPopup('&lt;p align=center&gt; &lt;font size=2&gt;&lt;b&gt;&lt;u&gt;ECOLE MATERNELLE&lt;/b&gt;&lt;/u&gt;&lt;br&gt; (public)&lt;br&gt;&lt;br&gt;&lt;i&gt;DOUZY');ECOLE_0080965F.addTo(ECOLE);</v>
      </c>
    </row>
    <row r="233" spans="1:10" x14ac:dyDescent="0.2">
      <c r="A233" t="s">
        <v>1518</v>
      </c>
      <c r="B233" t="s">
        <v>1519</v>
      </c>
      <c r="C233" t="s">
        <v>673</v>
      </c>
      <c r="D233" t="s">
        <v>4301</v>
      </c>
      <c r="E233" t="s">
        <v>4304</v>
      </c>
      <c r="F233" t="s">
        <v>553</v>
      </c>
      <c r="G233" t="s">
        <v>4447</v>
      </c>
      <c r="H233" t="s">
        <v>4448</v>
      </c>
      <c r="I233" t="s">
        <v>3077</v>
      </c>
      <c r="J233" t="str">
        <f t="shared" si="3"/>
        <v>var ECOLE_0080217T=L.circle([49.5272556,4.5812137], 50, {color:'purple',fillColor:'purple',fillOpacity: 0.5});ECOLE_0080217T.bindPopup('&lt;p align=center&gt; &lt;font size=2&gt;&lt;b&gt;&lt;u&gt;ECOLE ELEMENTAIRE&lt;/b&gt;&lt;/u&gt;&lt;br&gt; (public)&lt;br&gt;&lt;br&gt;&lt;i&gt;ECORDAL');ECOLE_0080217T.addTo(ECOLE);</v>
      </c>
    </row>
    <row r="234" spans="1:10" x14ac:dyDescent="0.2">
      <c r="A234" t="s">
        <v>1520</v>
      </c>
      <c r="B234" t="s">
        <v>1521</v>
      </c>
      <c r="C234" t="s">
        <v>673</v>
      </c>
      <c r="D234" t="s">
        <v>4301</v>
      </c>
      <c r="E234" t="s">
        <v>4304</v>
      </c>
      <c r="F234" t="s">
        <v>553</v>
      </c>
      <c r="G234" t="s">
        <v>4449</v>
      </c>
      <c r="H234" t="s">
        <v>4450</v>
      </c>
      <c r="I234" t="s">
        <v>3075</v>
      </c>
      <c r="J234" t="str">
        <f t="shared" si="3"/>
        <v>var ECOLE_0080689F=L.circle([49.683832,4.7535589], 50, {color:'purple',fillColor:'purple',fillOpacity: 0.5});ECOLE_0080689F.bindPopup('&lt;p align=center&gt; &lt;font size=2&gt;&lt;b&gt;&lt;u&gt;ECOLE PRIMAIRE&lt;/b&gt;&lt;/u&gt;&lt;br&gt; (public)&lt;br&gt;&lt;br&gt;&lt;i&gt;ETREPIGNY');ECOLE_0080689F.addTo(ECOLE);</v>
      </c>
    </row>
    <row r="235" spans="1:10" x14ac:dyDescent="0.2">
      <c r="A235" t="s">
        <v>1522</v>
      </c>
      <c r="B235" t="s">
        <v>1523</v>
      </c>
      <c r="C235" t="s">
        <v>673</v>
      </c>
      <c r="D235" t="s">
        <v>4301</v>
      </c>
      <c r="E235" t="s">
        <v>4304</v>
      </c>
      <c r="F235" t="s">
        <v>553</v>
      </c>
      <c r="G235" t="s">
        <v>4451</v>
      </c>
      <c r="H235" t="s">
        <v>4452</v>
      </c>
      <c r="I235" t="s">
        <v>3077</v>
      </c>
      <c r="J235" t="str">
        <f t="shared" si="3"/>
        <v>var ECOLE_0080386B=L.circle([49.7352542,4.6365774], 50, {color:'purple',fillColor:'purple',fillOpacity: 0.5});ECOLE_0080386B.bindPopup('&lt;p align=center&gt; &lt;font size=2&gt;&lt;b&gt;&lt;u&gt;ECOLE ELEMENTAIRE&lt;/b&gt;&lt;/u&gt;&lt;br&gt; (public)&lt;br&gt;&lt;br&gt;&lt;i&gt;FAGNON');ECOLE_0080386B.addTo(ECOLE);</v>
      </c>
    </row>
    <row r="236" spans="1:10" x14ac:dyDescent="0.2">
      <c r="A236" t="s">
        <v>1524</v>
      </c>
      <c r="B236" t="s">
        <v>1525</v>
      </c>
      <c r="C236" t="s">
        <v>673</v>
      </c>
      <c r="D236" t="s">
        <v>4301</v>
      </c>
      <c r="E236" t="s">
        <v>4304</v>
      </c>
      <c r="F236" t="s">
        <v>553</v>
      </c>
      <c r="G236" t="s">
        <v>4453</v>
      </c>
      <c r="H236" t="s">
        <v>4454</v>
      </c>
      <c r="I236" t="s">
        <v>3075</v>
      </c>
      <c r="J236" t="str">
        <f t="shared" si="3"/>
        <v>var ECOLE_0080690G=L.circle([49.6965767,4.7769085], 50, {color:'purple',fillColor:'purple',fillOpacity: 0.5});ECOLE_0080690G.bindPopup('&lt;p align=center&gt; &lt;font size=2&gt;&lt;b&gt;&lt;u&gt;ECOLE PRIMAIRE&lt;/b&gt;&lt;/u&gt;&lt;br&gt; (public)&lt;br&gt;&lt;br&gt;&lt;i&gt;FLIZE');ECOLE_0080690G.addTo(ECOLE);</v>
      </c>
    </row>
    <row r="237" spans="1:10" x14ac:dyDescent="0.2">
      <c r="A237" t="s">
        <v>1524</v>
      </c>
      <c r="B237" t="s">
        <v>1526</v>
      </c>
      <c r="C237" t="s">
        <v>673</v>
      </c>
      <c r="D237" t="s">
        <v>4301</v>
      </c>
      <c r="E237" t="s">
        <v>4304</v>
      </c>
      <c r="F237" t="s">
        <v>553</v>
      </c>
      <c r="G237" t="s">
        <v>4455</v>
      </c>
      <c r="H237" t="s">
        <v>4456</v>
      </c>
      <c r="I237" t="s">
        <v>1448</v>
      </c>
      <c r="J237" t="str">
        <f t="shared" si="3"/>
        <v>var ECOLE_0080691H=L.circle([49.6967396,4.7753554], 50, {color:'purple',fillColor:'purple',fillOpacity: 0.5});ECOLE_0080691H.bindPopup('&lt;p align=center&gt; &lt;font size=2&gt;&lt;b&gt;&lt;u&gt;ECOLE MATERNELLE&lt;/b&gt;&lt;/u&gt;&lt;br&gt; (public)&lt;br&gt;&lt;br&gt;&lt;i&gt;FLIZE');ECOLE_0080691H.addTo(ECOLE);</v>
      </c>
    </row>
    <row r="238" spans="1:10" x14ac:dyDescent="0.2">
      <c r="A238" t="s">
        <v>1527</v>
      </c>
      <c r="B238" t="s">
        <v>1528</v>
      </c>
      <c r="C238" t="s">
        <v>673</v>
      </c>
      <c r="D238" t="s">
        <v>4301</v>
      </c>
      <c r="E238" t="s">
        <v>4304</v>
      </c>
      <c r="F238" t="s">
        <v>3119</v>
      </c>
      <c r="G238" t="s">
        <v>4457</v>
      </c>
      <c r="H238" t="s">
        <v>4458</v>
      </c>
      <c r="I238" t="s">
        <v>3581</v>
      </c>
      <c r="J238" t="str">
        <f t="shared" si="3"/>
        <v>var ECOLE_0080763L=L.circle([49.7141347,4.9266632], 50, {color:'purple',fillColor:'purple',fillOpacity: 0.5});ECOLE_0080763L.bindPopup('&lt;p align=center&gt; &lt;font size=2&gt;&lt;b&gt;&lt;u&gt;ECOLE PRIMAIRE GAULIER&lt;/b&gt;&lt;/u&gt;&lt;br&gt; (public)&lt;br&gt;&lt;br&gt;&lt;i&gt;FLOING');ECOLE_0080763L.addTo(ECOLE);</v>
      </c>
    </row>
    <row r="239" spans="1:10" x14ac:dyDescent="0.2">
      <c r="A239" t="s">
        <v>1529</v>
      </c>
      <c r="B239" t="s">
        <v>1530</v>
      </c>
      <c r="C239" t="s">
        <v>673</v>
      </c>
      <c r="D239" t="s">
        <v>4301</v>
      </c>
      <c r="E239" t="s">
        <v>4304</v>
      </c>
      <c r="F239" t="s">
        <v>553</v>
      </c>
      <c r="G239" t="s">
        <v>4459</v>
      </c>
      <c r="H239" t="s">
        <v>4460</v>
      </c>
      <c r="I239" t="s">
        <v>3075</v>
      </c>
      <c r="J239" t="str">
        <f t="shared" si="3"/>
        <v>var ECOLE_0080664D=L.circle([49.7009572,5.0493441], 50, {color:'purple',fillColor:'purple',fillOpacity: 0.5});ECOLE_0080664D.bindPopup('&lt;p align=center&gt; &lt;font size=2&gt;&lt;b&gt;&lt;u&gt;ECOLE PRIMAIRE&lt;/b&gt;&lt;/u&gt;&lt;br&gt; (public)&lt;br&gt;&lt;br&gt;&lt;i&gt;FRANCHEVAL');ECOLE_0080664D.addTo(ECOLE);</v>
      </c>
    </row>
    <row r="240" spans="1:10" x14ac:dyDescent="0.2">
      <c r="A240" t="s">
        <v>1531</v>
      </c>
      <c r="B240" t="s">
        <v>1532</v>
      </c>
      <c r="C240" t="s">
        <v>673</v>
      </c>
      <c r="D240" t="s">
        <v>4301</v>
      </c>
      <c r="E240" t="s">
        <v>4304</v>
      </c>
      <c r="F240" t="s">
        <v>3120</v>
      </c>
      <c r="G240" t="s">
        <v>4461</v>
      </c>
      <c r="H240" t="s">
        <v>4462</v>
      </c>
      <c r="I240" t="s">
        <v>3582</v>
      </c>
      <c r="J240" t="str">
        <f t="shared" si="3"/>
        <v>var ECOLE_0080766P=L.circle([50.1155953,4.8590225], 50, {color:'purple',fillColor:'purple',fillOpacity: 0.5});ECOLE_0080766P.bindPopup('&lt;p align=center&gt; &lt;font size=2&gt;&lt;b&gt;&lt;u&gt;ECOLE MATERNELLE DE FLOHIMONT&lt;/b&gt;&lt;/u&gt;&lt;br&gt; (public)&lt;br&gt;&lt;br&gt;&lt;i&gt;FROMELENNES');ECOLE_0080766P.addTo(ECOLE);</v>
      </c>
    </row>
    <row r="241" spans="1:10" x14ac:dyDescent="0.2">
      <c r="A241" t="s">
        <v>1531</v>
      </c>
      <c r="B241" t="s">
        <v>1533</v>
      </c>
      <c r="C241" t="s">
        <v>673</v>
      </c>
      <c r="D241" t="s">
        <v>4301</v>
      </c>
      <c r="E241" t="s">
        <v>4304</v>
      </c>
      <c r="F241" t="s">
        <v>3121</v>
      </c>
      <c r="G241" t="s">
        <v>4463</v>
      </c>
      <c r="H241" t="s">
        <v>4464</v>
      </c>
      <c r="I241" t="s">
        <v>3583</v>
      </c>
      <c r="J241" t="str">
        <f t="shared" si="3"/>
        <v>var ECOLE_0080767R=L.circle([50.1221276,4.859456], 50, {color:'purple',fillColor:'purple',fillOpacity: 0.5});ECOLE_0080767R.bindPopup('&lt;p align=center&gt; &lt;font size=2&gt;&lt;b&gt;&lt;u&gt;ECOLE PRIMAIRE LES NUTONS&lt;/b&gt;&lt;/u&gt;&lt;br&gt; (public)&lt;br&gt;&lt;br&gt;&lt;i&gt;FROMELENNES');ECOLE_0080767R.addTo(ECOLE);</v>
      </c>
    </row>
    <row r="242" spans="1:10" x14ac:dyDescent="0.2">
      <c r="A242" t="s">
        <v>30</v>
      </c>
      <c r="B242" t="s">
        <v>1534</v>
      </c>
      <c r="C242" t="s">
        <v>673</v>
      </c>
      <c r="D242" t="s">
        <v>4301</v>
      </c>
      <c r="E242" t="s">
        <v>4304</v>
      </c>
      <c r="F242" t="s">
        <v>3122</v>
      </c>
      <c r="G242" t="s">
        <v>4465</v>
      </c>
      <c r="H242" t="s">
        <v>4466</v>
      </c>
      <c r="I242" t="s">
        <v>3585</v>
      </c>
      <c r="J242" t="str">
        <f t="shared" si="3"/>
        <v>var ECOLE_0080728Y=L.circle([49.9838738,4.6904241], 50, {color:'purple',fillColor:'purple',fillOpacity: 0.5});ECOLE_0080728Y.bindPopup('&lt;p align=center&gt; &lt;font size=2&gt;&lt;b&gt;&lt;u&gt;ECOLE PRIMAIRE DU CHARNOIS&lt;/b&gt;&lt;/u&gt;&lt;br&gt; (public)&lt;br&gt;&lt;br&gt;&lt;i&gt;FUMAY');ECOLE_0080728Y.addTo(ECOLE);</v>
      </c>
    </row>
    <row r="243" spans="1:10" x14ac:dyDescent="0.2">
      <c r="A243" t="s">
        <v>30</v>
      </c>
      <c r="B243" t="s">
        <v>1535</v>
      </c>
      <c r="C243" t="s">
        <v>673</v>
      </c>
      <c r="D243" t="s">
        <v>4301</v>
      </c>
      <c r="E243" t="s">
        <v>4304</v>
      </c>
      <c r="F243" t="s">
        <v>3123</v>
      </c>
      <c r="G243" t="s">
        <v>4467</v>
      </c>
      <c r="H243" t="s">
        <v>4468</v>
      </c>
      <c r="I243" t="s">
        <v>3586</v>
      </c>
      <c r="J243" t="str">
        <f t="shared" si="3"/>
        <v>var ECOLE_0080732C=L.circle([49.9913016,4.7047708], 50, {color:'purple',fillColor:'purple',fillOpacity: 0.5});ECOLE_0080732C.bindPopup('&lt;p align=center&gt; &lt;font size=2&gt;&lt;b&gt;&lt;u&gt;ECOLE PRIMAIRE DU CENTRE&lt;/b&gt;&lt;/u&gt;&lt;br&gt; (public)&lt;br&gt;&lt;br&gt;&lt;i&gt;FUMAY');ECOLE_0080732C.addTo(ECOLE);</v>
      </c>
    </row>
    <row r="244" spans="1:10" x14ac:dyDescent="0.2">
      <c r="A244" t="s">
        <v>1536</v>
      </c>
      <c r="B244" t="s">
        <v>1537</v>
      </c>
      <c r="C244" t="s">
        <v>673</v>
      </c>
      <c r="D244" t="s">
        <v>4301</v>
      </c>
      <c r="E244" t="s">
        <v>4304</v>
      </c>
      <c r="F244" t="s">
        <v>3124</v>
      </c>
      <c r="G244" t="s">
        <v>4469</v>
      </c>
      <c r="H244" t="s">
        <v>4470</v>
      </c>
      <c r="I244" t="s">
        <v>3587</v>
      </c>
      <c r="J244" t="str">
        <f t="shared" si="3"/>
        <v>var ECOLE_0080326L=L.circle([49.7677222,4.8178453], 50, {color:'purple',fillColor:'purple',fillOpacity: 0.5});ECOLE_0080326L.bindPopup('&lt;p align=center&gt; &lt;font size=2&gt;&lt;b&gt;&lt;u&gt;ECOLE PRIMAIRE ROBERT PAUL&lt;/b&gt;&lt;/u&gt;&lt;br&gt; (public)&lt;br&gt;&lt;br&gt;&lt;i&gt;GERNELLE');ECOLE_0080326L.addTo(ECOLE);</v>
      </c>
    </row>
    <row r="245" spans="1:10" x14ac:dyDescent="0.2">
      <c r="A245" t="s">
        <v>1538</v>
      </c>
      <c r="B245" t="s">
        <v>1539</v>
      </c>
      <c r="C245" t="s">
        <v>673</v>
      </c>
      <c r="D245" t="s">
        <v>4301</v>
      </c>
      <c r="E245" t="s">
        <v>4304</v>
      </c>
      <c r="F245" t="s">
        <v>553</v>
      </c>
      <c r="G245" t="s">
        <v>4471</v>
      </c>
      <c r="H245" t="s">
        <v>4472</v>
      </c>
      <c r="I245" t="s">
        <v>3075</v>
      </c>
      <c r="J245" t="str">
        <f t="shared" si="3"/>
        <v>var ECOLE_0080220W=L.circle([49.8216041,4.8272828], 50, {color:'purple',fillColor:'purple',fillOpacity: 0.5});ECOLE_0080220W.bindPopup('&lt;p align=center&gt; &lt;font size=2&gt;&lt;b&gt;&lt;u&gt;ECOLE PRIMAIRE&lt;/b&gt;&lt;/u&gt;&lt;br&gt; (public)&lt;br&gt;&lt;br&gt;&lt;i&gt;GESPUNSART');ECOLE_0080220W.addTo(ECOLE);</v>
      </c>
    </row>
    <row r="246" spans="1:10" x14ac:dyDescent="0.2">
      <c r="A246" t="s">
        <v>33</v>
      </c>
      <c r="B246" t="s">
        <v>1540</v>
      </c>
      <c r="C246" t="s">
        <v>673</v>
      </c>
      <c r="D246" t="s">
        <v>4301</v>
      </c>
      <c r="E246" t="s">
        <v>4304</v>
      </c>
      <c r="F246" t="s">
        <v>3125</v>
      </c>
      <c r="G246" t="s">
        <v>4473</v>
      </c>
      <c r="H246" t="s">
        <v>4474</v>
      </c>
      <c r="I246" t="s">
        <v>3589</v>
      </c>
      <c r="J246" t="str">
        <f t="shared" si="3"/>
        <v>var ECOLE_0080746T=L.circle([50.14679,4.8223749], 50, {color:'purple',fillColor:'purple',fillOpacity: 0.5});ECOLE_0080746T.bindPopup('&lt;p align=center&gt; &lt;font size=2&gt;&lt;b&gt;&lt;u&gt;ECOLE MATERNELLE BON SECOURS&lt;/b&gt;&lt;/u&gt;&lt;br&gt; (public)&lt;br&gt;&lt;br&gt;&lt;i&gt;GIVET');ECOLE_0080746T.addTo(ECOLE);</v>
      </c>
    </row>
    <row r="247" spans="1:10" x14ac:dyDescent="0.2">
      <c r="A247" t="s">
        <v>33</v>
      </c>
      <c r="B247" t="s">
        <v>1541</v>
      </c>
      <c r="C247" t="s">
        <v>673</v>
      </c>
      <c r="D247" t="s">
        <v>4301</v>
      </c>
      <c r="E247" t="s">
        <v>4304</v>
      </c>
      <c r="F247" t="s">
        <v>3126</v>
      </c>
      <c r="G247" t="s">
        <v>4475</v>
      </c>
      <c r="H247" t="s">
        <v>4476</v>
      </c>
      <c r="I247" t="s">
        <v>6519</v>
      </c>
      <c r="J247" t="str">
        <f t="shared" si="3"/>
        <v>var ECOLE_0080747U=L.circle([50.1377018,4.8274141], 50, {color:'purple',fillColor:'purple',fillOpacity: 0.5});ECOLE_0080747U.bindPopup('&lt;p align=center&gt; &lt;font size=2&gt;&lt;b&gt;&lt;u&gt;ECOLE MATERNELLE LA TOUR D\'AUVERGNE&lt;/b&gt;&lt;/u&gt;&lt;br&gt; (public)&lt;br&gt;&lt;br&gt;&lt;i&gt;GIVET');ECOLE_0080747U.addTo(ECOLE);</v>
      </c>
    </row>
    <row r="248" spans="1:10" x14ac:dyDescent="0.2">
      <c r="A248" t="s">
        <v>33</v>
      </c>
      <c r="B248" t="s">
        <v>1542</v>
      </c>
      <c r="C248" t="s">
        <v>673</v>
      </c>
      <c r="D248" t="s">
        <v>4301</v>
      </c>
      <c r="E248" t="s">
        <v>4304</v>
      </c>
      <c r="F248" t="s">
        <v>3127</v>
      </c>
      <c r="G248" t="s">
        <v>4477</v>
      </c>
      <c r="H248" t="s">
        <v>4478</v>
      </c>
      <c r="I248" t="s">
        <v>3590</v>
      </c>
      <c r="J248" t="str">
        <f t="shared" si="3"/>
        <v>var ECOLE_0080748V=L.circle([50.1376881,4.823619], 50, {color:'purple',fillColor:'purple',fillOpacity: 0.5});ECOLE_0080748V.bindPopup('&lt;p align=center&gt; &lt;font size=2&gt;&lt;b&gt;&lt;u&gt;ECOLE PRIMAIRE SAINT-HILAIRE&lt;/b&gt;&lt;/u&gt;&lt;br&gt; (public)&lt;br&gt;&lt;br&gt;&lt;i&gt;GIVET');ECOLE_0080748V.addTo(ECOLE);</v>
      </c>
    </row>
    <row r="249" spans="1:10" x14ac:dyDescent="0.2">
      <c r="A249" t="s">
        <v>33</v>
      </c>
      <c r="B249" t="s">
        <v>1543</v>
      </c>
      <c r="C249" t="s">
        <v>673</v>
      </c>
      <c r="D249" t="s">
        <v>4301</v>
      </c>
      <c r="E249" t="s">
        <v>4304</v>
      </c>
      <c r="F249" t="s">
        <v>355</v>
      </c>
      <c r="G249" t="s">
        <v>4479</v>
      </c>
      <c r="H249" t="s">
        <v>4480</v>
      </c>
      <c r="I249" t="s">
        <v>3591</v>
      </c>
      <c r="J249" t="str">
        <f t="shared" si="3"/>
        <v>var ECOLE_0080752Z=L.circle([50.1368063,4.8334377], 50, {color:'purple',fillColor:'purple',fillOpacity: 0.5});ECOLE_0080752Z.bindPopup('&lt;p align=center&gt; &lt;font size=2&gt;&lt;b&gt;&lt;u&gt;ECOLE PRIMAIRE CHARLES DE GAULLE&lt;/b&gt;&lt;/u&gt;&lt;br&gt; (public)&lt;br&gt;&lt;br&gt;&lt;i&gt;GIVET');ECOLE_0080752Z.addTo(ECOLE);</v>
      </c>
    </row>
    <row r="250" spans="1:10" x14ac:dyDescent="0.2">
      <c r="A250" t="s">
        <v>33</v>
      </c>
      <c r="B250" t="s">
        <v>1544</v>
      </c>
      <c r="C250" t="s">
        <v>673</v>
      </c>
      <c r="D250" t="s">
        <v>4301</v>
      </c>
      <c r="E250" t="s">
        <v>4304</v>
      </c>
      <c r="F250" t="s">
        <v>355</v>
      </c>
      <c r="G250" t="s">
        <v>4479</v>
      </c>
      <c r="H250" t="s">
        <v>4480</v>
      </c>
      <c r="I250" t="s">
        <v>3592</v>
      </c>
      <c r="J250" t="str">
        <f t="shared" si="3"/>
        <v>var ECOLE_0081046U=L.circle([50.1368063,4.8334377], 50, {color:'purple',fillColor:'purple',fillOpacity: 0.5});ECOLE_0081046U.bindPopup('&lt;p align=center&gt; &lt;font size=2&gt;&lt;b&gt;&lt;u&gt;ECOLE MATERNELLE CHARLES DE GAULLE&lt;/b&gt;&lt;/u&gt;&lt;br&gt; (public)&lt;br&gt;&lt;br&gt;&lt;i&gt;GIVET');ECOLE_0081046U.addTo(ECOLE);</v>
      </c>
    </row>
    <row r="251" spans="1:10" x14ac:dyDescent="0.2">
      <c r="A251" t="s">
        <v>1545</v>
      </c>
      <c r="B251" t="s">
        <v>1546</v>
      </c>
      <c r="C251" t="s">
        <v>673</v>
      </c>
      <c r="D251" t="s">
        <v>4301</v>
      </c>
      <c r="E251" t="s">
        <v>4304</v>
      </c>
      <c r="F251" t="s">
        <v>553</v>
      </c>
      <c r="G251" t="s">
        <v>4481</v>
      </c>
      <c r="H251" t="s">
        <v>4482</v>
      </c>
      <c r="I251" t="s">
        <v>3075</v>
      </c>
      <c r="J251" t="str">
        <f t="shared" si="3"/>
        <v>var ECOLE_0080770U=L.circle([49.7219946,4.9888813], 50, {color:'purple',fillColor:'purple',fillOpacity: 0.5});ECOLE_0080770U.bindPopup('&lt;p align=center&gt; &lt;font size=2&gt;&lt;b&gt;&lt;u&gt;ECOLE PRIMAIRE&lt;/b&gt;&lt;/u&gt;&lt;br&gt; (public)&lt;br&gt;&lt;br&gt;&lt;i&gt;GIVONNE');ECOLE_0080770U.addTo(ECOLE);</v>
      </c>
    </row>
    <row r="252" spans="1:10" x14ac:dyDescent="0.2">
      <c r="A252" t="s">
        <v>1547</v>
      </c>
      <c r="B252" t="s">
        <v>1548</v>
      </c>
      <c r="C252" t="s">
        <v>673</v>
      </c>
      <c r="D252" t="s">
        <v>4301</v>
      </c>
      <c r="E252" t="s">
        <v>4304</v>
      </c>
      <c r="F252" t="s">
        <v>553</v>
      </c>
      <c r="G252" t="s">
        <v>4483</v>
      </c>
      <c r="H252" t="s">
        <v>4484</v>
      </c>
      <c r="I252" t="s">
        <v>3075</v>
      </c>
      <c r="J252" t="str">
        <f t="shared" si="3"/>
        <v>var ECOLE_0080771V=L.circle([49.7119093,4.9141285], 50, {color:'purple',fillColor:'purple',fillOpacity: 0.5});ECOLE_0080771V.bindPopup('&lt;p align=center&gt; &lt;font size=2&gt;&lt;b&gt;&lt;u&gt;ECOLE PRIMAIRE&lt;/b&gt;&lt;/u&gt;&lt;br&gt; (public)&lt;br&gt;&lt;br&gt;&lt;i&gt;GLAIRE');ECOLE_0080771V.addTo(ECOLE);</v>
      </c>
    </row>
    <row r="253" spans="1:10" x14ac:dyDescent="0.2">
      <c r="A253" t="s">
        <v>131</v>
      </c>
      <c r="B253" t="s">
        <v>1549</v>
      </c>
      <c r="C253" t="s">
        <v>673</v>
      </c>
      <c r="D253" t="s">
        <v>4301</v>
      </c>
      <c r="E253" t="s">
        <v>4304</v>
      </c>
      <c r="F253" t="s">
        <v>553</v>
      </c>
      <c r="G253" t="s">
        <v>4485</v>
      </c>
      <c r="H253" t="s">
        <v>4486</v>
      </c>
      <c r="I253" t="s">
        <v>3075</v>
      </c>
      <c r="J253" t="str">
        <f t="shared" si="3"/>
        <v>var ECOLE_0080430Z=L.circle([49.3404002,4.8667554], 50, {color:'purple',fillColor:'purple',fillOpacity: 0.5});ECOLE_0080430Z.bindPopup('&lt;p align=center&gt; &lt;font size=2&gt;&lt;b&gt;&lt;u&gt;ECOLE PRIMAIRE&lt;/b&gt;&lt;/u&gt;&lt;br&gt; (public)&lt;br&gt;&lt;br&gt;&lt;i&gt;GRANDPRE');ECOLE_0080430Z.addTo(ECOLE);</v>
      </c>
    </row>
    <row r="254" spans="1:10" x14ac:dyDescent="0.2">
      <c r="A254" t="s">
        <v>1550</v>
      </c>
      <c r="B254" t="s">
        <v>1551</v>
      </c>
      <c r="C254" t="s">
        <v>673</v>
      </c>
      <c r="D254" t="s">
        <v>4301</v>
      </c>
      <c r="E254" t="s">
        <v>4304</v>
      </c>
      <c r="F254" t="s">
        <v>553</v>
      </c>
      <c r="G254" t="s">
        <v>4487</v>
      </c>
      <c r="H254" t="s">
        <v>4488</v>
      </c>
      <c r="I254" t="s">
        <v>3075</v>
      </c>
      <c r="J254" t="str">
        <f t="shared" si="3"/>
        <v>var ECOLE_0080692J=L.circle([49.6808402,4.6506195], 50, {color:'purple',fillColor:'purple',fillOpacity: 0.5});ECOLE_0080692J.bindPopup('&lt;p align=center&gt; &lt;font size=2&gt;&lt;b&gt;&lt;u&gt;ECOLE PRIMAIRE&lt;/b&gt;&lt;/u&gt;&lt;br&gt; (public)&lt;br&gt;&lt;br&gt;&lt;i&gt;GUIGNICOURT-SUR-VENCE');ECOLE_0080692J.addTo(ECOLE);</v>
      </c>
    </row>
    <row r="255" spans="1:10" x14ac:dyDescent="0.2">
      <c r="A255" t="s">
        <v>1552</v>
      </c>
      <c r="B255" t="s">
        <v>1553</v>
      </c>
      <c r="C255" t="s">
        <v>673</v>
      </c>
      <c r="D255" t="s">
        <v>4301</v>
      </c>
      <c r="E255" t="s">
        <v>4304</v>
      </c>
      <c r="F255" t="s">
        <v>3128</v>
      </c>
      <c r="G255" t="s">
        <v>4489</v>
      </c>
      <c r="H255" t="s">
        <v>4490</v>
      </c>
      <c r="I255" t="s">
        <v>3594</v>
      </c>
      <c r="J255" t="str">
        <f t="shared" si="3"/>
        <v>var ECOLE_0080699S=L.circle([49.6596047,4.7960284], 50, {color:'purple',fillColor:'purple',fillOpacity: 0.5});ECOLE_0080699S.bindPopup('&lt;p align=center&gt; &lt;font size=2&gt;&lt;b&gt;&lt;u&gt;ECOLE PRIMAIRE HANNOGNE-SAPOGNE&lt;/b&gt;&lt;/u&gt;&lt;br&gt; (public)&lt;br&gt;&lt;br&gt;&lt;i&gt;HANNOGNE-SAINT-MARTIN');ECOLE_0080699S.addTo(ECOLE);</v>
      </c>
    </row>
    <row r="256" spans="1:10" x14ac:dyDescent="0.2">
      <c r="A256" t="s">
        <v>1554</v>
      </c>
      <c r="B256" t="s">
        <v>1555</v>
      </c>
      <c r="C256" t="s">
        <v>673</v>
      </c>
      <c r="D256" t="s">
        <v>4301</v>
      </c>
      <c r="E256" t="s">
        <v>4304</v>
      </c>
      <c r="F256" t="s">
        <v>3129</v>
      </c>
      <c r="G256" t="s">
        <v>4491</v>
      </c>
      <c r="H256" t="s">
        <v>4492</v>
      </c>
      <c r="I256" t="s">
        <v>3595</v>
      </c>
      <c r="J256" t="str">
        <f t="shared" si="3"/>
        <v>var ECOLE_0080532K=L.circle([49.6047638,4.1362482], 50, {color:'purple',fillColor:'purple',fillOpacity: 0.5});ECOLE_0080532K.bindPopup('&lt;p align=center&gt; &lt;font size=2&gt;&lt;b&gt;&lt;u&gt;ECOLE PRIMAIRE PIERRE COCHART&lt;/b&gt;&lt;/u&gt;&lt;br&gt; (public)&lt;br&gt;&lt;br&gt;&lt;i&gt;HANNOGNE-SAINT-REMY');ECOLE_0080532K.addTo(ECOLE);</v>
      </c>
    </row>
    <row r="257" spans="1:10" x14ac:dyDescent="0.2">
      <c r="A257" t="s">
        <v>1556</v>
      </c>
      <c r="B257" t="s">
        <v>1557</v>
      </c>
      <c r="C257" t="s">
        <v>673</v>
      </c>
      <c r="D257" t="s">
        <v>4301</v>
      </c>
      <c r="E257" t="s">
        <v>4304</v>
      </c>
      <c r="F257" t="s">
        <v>553</v>
      </c>
      <c r="G257" t="s">
        <v>4493</v>
      </c>
      <c r="H257" t="s">
        <v>4494</v>
      </c>
      <c r="I257" t="s">
        <v>3075</v>
      </c>
      <c r="J257" t="str">
        <f t="shared" si="3"/>
        <v>var ECOLE_0080171T=L.circle([49.625678,4.9619238], 50, {color:'purple',fillColor:'purple',fillOpacity: 0.5});ECOLE_0080171T.bindPopup('&lt;p align=center&gt; &lt;font size=2&gt;&lt;b&gt;&lt;u&gt;ECOLE PRIMAIRE&lt;/b&gt;&lt;/u&gt;&lt;br&gt; (public)&lt;br&gt;&lt;br&gt;&lt;i&gt;HARAUCOURT');ECOLE_0080171T.addTo(ECOLE);</v>
      </c>
    </row>
    <row r="258" spans="1:10" x14ac:dyDescent="0.2">
      <c r="A258" t="s">
        <v>1558</v>
      </c>
      <c r="B258" t="s">
        <v>1559</v>
      </c>
      <c r="C258" t="s">
        <v>673</v>
      </c>
      <c r="D258" t="s">
        <v>4301</v>
      </c>
      <c r="E258" t="s">
        <v>4304</v>
      </c>
      <c r="F258" t="s">
        <v>3130</v>
      </c>
      <c r="G258" t="s">
        <v>4495</v>
      </c>
      <c r="H258" t="s">
        <v>4496</v>
      </c>
      <c r="I258" t="s">
        <v>6520</v>
      </c>
      <c r="J258" t="str">
        <f t="shared" si="3"/>
        <v>var ECOLE_0080269Z=L.circle([49.8366786,4.5626113], 50, {color:'purple',fillColor:'purple',fillOpacity: 0.5});ECOLE_0080269Z.bindPopup('&lt;p align=center&gt; &lt;font size=2&gt;&lt;b&gt;&lt;u&gt;ECOLE PRIMAIRE D\'HARCY-LONNY-SORMONNE&lt;/b&gt;&lt;/u&gt;&lt;br&gt; (public)&lt;br&gt;&lt;br&gt;&lt;i&gt;HARCY');ECOLE_0080269Z.addTo(ECOLE);</v>
      </c>
    </row>
    <row r="259" spans="1:10" x14ac:dyDescent="0.2">
      <c r="A259" t="s">
        <v>1560</v>
      </c>
      <c r="B259" t="s">
        <v>1561</v>
      </c>
      <c r="C259" t="s">
        <v>673</v>
      </c>
      <c r="D259" t="s">
        <v>4301</v>
      </c>
      <c r="E259" t="s">
        <v>4304</v>
      </c>
      <c r="F259" t="s">
        <v>553</v>
      </c>
      <c r="G259" t="s">
        <v>4497</v>
      </c>
      <c r="H259" t="s">
        <v>4498</v>
      </c>
      <c r="I259" t="s">
        <v>3075</v>
      </c>
      <c r="J259" t="str">
        <f t="shared" ref="J259:J322" si="4">"var "&amp;D259&amp;"_"&amp;B259&amp;"=L.circle(["&amp;G259&amp;","&amp;H259&amp;"], 50, {color:'"&amp; E259&amp;"',fillColor:'"&amp;E259&amp;"',fillOpacity: 0.5});"&amp;D259&amp;"_"&amp;B259&amp;".bindPopup('&lt;p align=center&gt; &lt;font size=2&gt;&lt;b&gt;&lt;u&gt;"&amp;I259&amp;"&lt;/b&gt;&lt;/u&gt;&lt;br&gt; "&amp;C259&amp;"&lt;br&gt;&lt;br&gt;&lt;i&gt;"&amp;A259&amp;"');"&amp;D259&amp;"_"&amp;B259&amp;".addTo("&amp;D259&amp;");"</f>
        <v>var ECOLE_0080726W=L.circle([50.0199491,4.7920508], 50, {color:'purple',fillColor:'purple',fillOpacity: 0.5});ECOLE_0080726W.bindPopup('&lt;p align=center&gt; &lt;font size=2&gt;&lt;b&gt;&lt;u&gt;ECOLE PRIMAIRE&lt;/b&gt;&lt;/u&gt;&lt;br&gt; (public)&lt;br&gt;&lt;br&gt;&lt;i&gt;HARGNIES');ECOLE_0080726W.addTo(ECOLE);</v>
      </c>
    </row>
    <row r="260" spans="1:10" x14ac:dyDescent="0.2">
      <c r="A260" t="s">
        <v>1562</v>
      </c>
      <c r="B260" t="s">
        <v>1563</v>
      </c>
      <c r="C260" t="s">
        <v>673</v>
      </c>
      <c r="D260" t="s">
        <v>4301</v>
      </c>
      <c r="E260" t="s">
        <v>4304</v>
      </c>
      <c r="F260" t="s">
        <v>553</v>
      </c>
      <c r="G260" t="s">
        <v>4499</v>
      </c>
      <c r="H260" t="s">
        <v>4500</v>
      </c>
      <c r="I260" t="s">
        <v>3075</v>
      </c>
      <c r="J260" t="str">
        <f t="shared" si="4"/>
        <v>var ECOLE_0080724U=L.circle([50.0075061,4.7025313], 50, {color:'purple',fillColor:'purple',fillOpacity: 0.5});ECOLE_0080724U.bindPopup('&lt;p align=center&gt; &lt;font size=2&gt;&lt;b&gt;&lt;u&gt;ECOLE PRIMAIRE&lt;/b&gt;&lt;/u&gt;&lt;br&gt; (public)&lt;br&gt;&lt;br&gt;&lt;i&gt;HAYBES');ECOLE_0080724U.addTo(ECOLE);</v>
      </c>
    </row>
    <row r="261" spans="1:10" x14ac:dyDescent="0.2">
      <c r="A261" t="s">
        <v>1564</v>
      </c>
      <c r="B261" t="s">
        <v>1565</v>
      </c>
      <c r="C261" t="s">
        <v>673</v>
      </c>
      <c r="D261" t="s">
        <v>4301</v>
      </c>
      <c r="E261" t="s">
        <v>4304</v>
      </c>
      <c r="F261" t="s">
        <v>3131</v>
      </c>
      <c r="G261" t="s">
        <v>4501</v>
      </c>
      <c r="H261" t="s">
        <v>4502</v>
      </c>
      <c r="I261" t="s">
        <v>3596</v>
      </c>
      <c r="J261" t="str">
        <f t="shared" si="4"/>
        <v>var ECOLE_0080158D=L.circle([49.8092477,4.6693852], 50, {color:'purple',fillColor:'purple',fillOpacity: 0.5});ECOLE_0080158D.bindPopup('&lt;p align=center&gt; &lt;font size=2&gt;&lt;b&gt;&lt;u&gt;ECOLE PRIMAIRE ECOLE DU TRIO&lt;/b&gt;&lt;/u&gt;&lt;br&gt; (public)&lt;br&gt;&lt;br&gt;&lt;i&gt;HOULDIZY');ECOLE_0080158D.addTo(ECOLE);</v>
      </c>
    </row>
    <row r="262" spans="1:10" x14ac:dyDescent="0.2">
      <c r="A262" t="s">
        <v>1566</v>
      </c>
      <c r="B262" t="s">
        <v>1567</v>
      </c>
      <c r="C262" t="s">
        <v>673</v>
      </c>
      <c r="D262" t="s">
        <v>4301</v>
      </c>
      <c r="E262" t="s">
        <v>4304</v>
      </c>
      <c r="F262" t="s">
        <v>553</v>
      </c>
      <c r="G262" t="s">
        <v>4503</v>
      </c>
      <c r="H262" t="s">
        <v>4504</v>
      </c>
      <c r="I262" t="s">
        <v>3075</v>
      </c>
      <c r="J262" t="str">
        <f t="shared" si="4"/>
        <v>var ECOLE_0080773X=L.circle([49.7359672,4.9603295], 50, {color:'purple',fillColor:'purple',fillOpacity: 0.5});ECOLE_0080773X.bindPopup('&lt;p align=center&gt; &lt;font size=2&gt;&lt;b&gt;&lt;u&gt;ECOLE PRIMAIRE&lt;/b&gt;&lt;/u&gt;&lt;br&gt; (public)&lt;br&gt;&lt;br&gt;&lt;i&gt;ILLY');ECOLE_0080773X.addTo(ECOLE);</v>
      </c>
    </row>
    <row r="263" spans="1:10" x14ac:dyDescent="0.2">
      <c r="A263" t="s">
        <v>1568</v>
      </c>
      <c r="B263" t="s">
        <v>1569</v>
      </c>
      <c r="C263" t="s">
        <v>673</v>
      </c>
      <c r="D263" t="s">
        <v>4301</v>
      </c>
      <c r="E263" t="s">
        <v>4304</v>
      </c>
      <c r="F263" t="s">
        <v>553</v>
      </c>
      <c r="G263" t="s">
        <v>4505</v>
      </c>
      <c r="H263" t="s">
        <v>4506</v>
      </c>
      <c r="I263" t="s">
        <v>3075</v>
      </c>
      <c r="J263" t="str">
        <f t="shared" si="4"/>
        <v>var ECOLE_0080272C=L.circle([49.6638501,4.5562555], 50, {color:'purple',fillColor:'purple',fillOpacity: 0.5});ECOLE_0080272C.bindPopup('&lt;p align=center&gt; &lt;font size=2&gt;&lt;b&gt;&lt;u&gt;ECOLE PRIMAIRE&lt;/b&gt;&lt;/u&gt;&lt;br&gt; (public)&lt;br&gt;&lt;br&gt;&lt;i&gt;JANDUN');ECOLE_0080272C.addTo(ECOLE);</v>
      </c>
    </row>
    <row r="264" spans="1:10" x14ac:dyDescent="0.2">
      <c r="A264" t="s">
        <v>1570</v>
      </c>
      <c r="B264" t="s">
        <v>1571</v>
      </c>
      <c r="C264" t="s">
        <v>673</v>
      </c>
      <c r="D264" t="s">
        <v>4301</v>
      </c>
      <c r="E264" t="s">
        <v>4304</v>
      </c>
      <c r="F264" t="s">
        <v>553</v>
      </c>
      <c r="G264" t="s">
        <v>4507</v>
      </c>
      <c r="H264" t="s">
        <v>4508</v>
      </c>
      <c r="I264" t="s">
        <v>3075</v>
      </c>
      <c r="J264" t="str">
        <f t="shared" si="4"/>
        <v>var ECOLE_0080225B=L.circle([49.8378899,4.7606511], 50, {color:'purple',fillColor:'purple',fillOpacity: 0.5});ECOLE_0080225B.bindPopup('&lt;p align=center&gt; &lt;font size=2&gt;&lt;b&gt;&lt;u&gt;ECOLE PRIMAIRE&lt;/b&gt;&lt;/u&gt;&lt;br&gt; (public)&lt;br&gt;&lt;br&gt;&lt;i&gt;JOIGNY-SUR-MEUSE');ECOLE_0080225B.addTo(ECOLE);</v>
      </c>
    </row>
    <row r="265" spans="1:10" x14ac:dyDescent="0.2">
      <c r="A265" t="s">
        <v>36</v>
      </c>
      <c r="B265" t="s">
        <v>1572</v>
      </c>
      <c r="C265" t="s">
        <v>673</v>
      </c>
      <c r="D265" t="s">
        <v>4301</v>
      </c>
      <c r="E265" t="s">
        <v>4304</v>
      </c>
      <c r="F265" t="s">
        <v>47</v>
      </c>
      <c r="G265" t="s">
        <v>4509</v>
      </c>
      <c r="H265" t="s">
        <v>4510</v>
      </c>
      <c r="I265" t="s">
        <v>3598</v>
      </c>
      <c r="J265" t="str">
        <f t="shared" si="4"/>
        <v>var ECOLE_0080476Z=L.circle([49.3975606,4.3785078], 50, {color:'purple',fillColor:'purple',fillOpacity: 0.5});ECOLE_0080476Z.bindPopup('&lt;p align=center&gt; &lt;font size=2&gt;&lt;b&gt;&lt;u&gt;ECOLE PRIMAIRE PAUL VERLAINE&lt;/b&gt;&lt;/u&gt;&lt;br&gt; (public)&lt;br&gt;&lt;br&gt;&lt;i&gt;JUNIVILLE');ECOLE_0080476Z.addTo(ECOLE);</v>
      </c>
    </row>
    <row r="266" spans="1:10" x14ac:dyDescent="0.2">
      <c r="A266" t="s">
        <v>1573</v>
      </c>
      <c r="B266" t="s">
        <v>1574</v>
      </c>
      <c r="C266" t="s">
        <v>673</v>
      </c>
      <c r="D266" t="s">
        <v>4301</v>
      </c>
      <c r="E266" t="s">
        <v>4304</v>
      </c>
      <c r="F266" t="s">
        <v>553</v>
      </c>
      <c r="G266" t="s">
        <v>4511</v>
      </c>
      <c r="H266" t="s">
        <v>4512</v>
      </c>
      <c r="I266" t="s">
        <v>3075</v>
      </c>
      <c r="J266" t="str">
        <f t="shared" si="4"/>
        <v>var ECOLE_0080391G=L.circle([49.7302093,4.7154436], 50, {color:'purple',fillColor:'purple',fillOpacity: 0.5});ECOLE_0080391G.bindPopup('&lt;p align=center&gt; &lt;font size=2&gt;&lt;b&gt;&lt;u&gt;ECOLE PRIMAIRE&lt;/b&gt;&lt;/u&gt;&lt;br&gt; (public)&lt;br&gt;&lt;br&gt;&lt;i&gt;LA FRANCHEVILLE');ECOLE_0080391G.addTo(ECOLE);</v>
      </c>
    </row>
    <row r="267" spans="1:10" x14ac:dyDescent="0.2">
      <c r="A267" t="s">
        <v>1575</v>
      </c>
      <c r="B267" t="s">
        <v>1576</v>
      </c>
      <c r="C267" t="s">
        <v>673</v>
      </c>
      <c r="D267" t="s">
        <v>4301</v>
      </c>
      <c r="E267" t="s">
        <v>4304</v>
      </c>
      <c r="F267" t="s">
        <v>553</v>
      </c>
      <c r="G267" t="s">
        <v>4513</v>
      </c>
      <c r="H267" t="s">
        <v>4514</v>
      </c>
      <c r="I267" t="s">
        <v>3075</v>
      </c>
      <c r="J267" t="str">
        <f t="shared" si="4"/>
        <v>var ECOLE_0080328N=L.circle([49.7802862,4.7989911], 50, {color:'purple',fillColor:'purple',fillOpacity: 0.5});ECOLE_0080328N.bindPopup('&lt;p align=center&gt; &lt;font size=2&gt;&lt;b&gt;&lt;u&gt;ECOLE PRIMAIRE&lt;/b&gt;&lt;/u&gt;&lt;br&gt; (public)&lt;br&gt;&lt;br&gt;&lt;i&gt;LA GRANDVILLE');ECOLE_0080328N.addTo(ECOLE);</v>
      </c>
    </row>
    <row r="268" spans="1:10" x14ac:dyDescent="0.2">
      <c r="A268" t="s">
        <v>1577</v>
      </c>
      <c r="B268" t="s">
        <v>1578</v>
      </c>
      <c r="C268" t="s">
        <v>673</v>
      </c>
      <c r="D268" t="s">
        <v>4301</v>
      </c>
      <c r="E268" t="s">
        <v>4304</v>
      </c>
      <c r="F268" t="s">
        <v>553</v>
      </c>
      <c r="G268" t="s">
        <v>4515</v>
      </c>
      <c r="H268" t="s">
        <v>4516</v>
      </c>
      <c r="I268" t="s">
        <v>3075</v>
      </c>
      <c r="J268" t="str">
        <f t="shared" si="4"/>
        <v>var ECOLE_0080640C=L.circle([49.9125504,4.6930849], 50, {color:'purple',fillColor:'purple',fillOpacity: 0.5});ECOLE_0080640C.bindPopup('&lt;p align=center&gt; &lt;font size=2&gt;&lt;b&gt;&lt;u&gt;ECOLE PRIMAIRE&lt;/b&gt;&lt;/u&gt;&lt;br&gt; (public)&lt;br&gt;&lt;br&gt;&lt;i&gt;LAIFOUR');ECOLE_0080640C.addTo(ECOLE);</v>
      </c>
    </row>
    <row r="269" spans="1:10" x14ac:dyDescent="0.2">
      <c r="A269" t="s">
        <v>1579</v>
      </c>
      <c r="B269" t="s">
        <v>1580</v>
      </c>
      <c r="C269" t="s">
        <v>673</v>
      </c>
      <c r="D269" t="s">
        <v>4301</v>
      </c>
      <c r="E269" t="s">
        <v>4304</v>
      </c>
      <c r="F269" t="s">
        <v>3132</v>
      </c>
      <c r="G269" t="s">
        <v>4517</v>
      </c>
      <c r="H269" t="s">
        <v>4518</v>
      </c>
      <c r="I269" t="s">
        <v>3599</v>
      </c>
      <c r="J269" t="str">
        <f t="shared" si="4"/>
        <v>var ECOLE_0080274E=L.circle([49.6560077,4.5397964], 50, {color:'purple',fillColor:'purple',fillOpacity: 0.5});ECOLE_0080274E.bindPopup('&lt;p align=center&gt; &lt;font size=2&gt;&lt;b&gt;&lt;u&gt;ECOLE PRIMAIRE JULES MARY&lt;/b&gt;&lt;/u&gt;&lt;br&gt; (public)&lt;br&gt;&lt;br&gt;&lt;i&gt;LAUNOIS-SUR-VENCE');ECOLE_0080274E.addTo(ECOLE);</v>
      </c>
    </row>
    <row r="270" spans="1:10" x14ac:dyDescent="0.2">
      <c r="A270" t="s">
        <v>1581</v>
      </c>
      <c r="B270" t="s">
        <v>1582</v>
      </c>
      <c r="C270" t="s">
        <v>673</v>
      </c>
      <c r="D270" t="s">
        <v>4301</v>
      </c>
      <c r="E270" t="s">
        <v>4304</v>
      </c>
      <c r="F270" t="s">
        <v>3133</v>
      </c>
      <c r="G270" t="s">
        <v>4519</v>
      </c>
      <c r="H270" t="s">
        <v>4520</v>
      </c>
      <c r="I270" t="s">
        <v>3600</v>
      </c>
      <c r="J270" t="str">
        <f t="shared" si="4"/>
        <v>var ECOLE_0080678U=L.circle([49.7217616,4.7567755], 50, {color:'purple',fillColor:'purple',fillOpacity: 0.5});ECOLE_0080678U.bindPopup('&lt;p align=center&gt; &lt;font size=2&gt;&lt;b&gt;&lt;u&gt;ECOLE PRIMAIRE DES AYVELLES-CHALANDRY-ELAIRE&lt;/b&gt;&lt;/u&gt;&lt;br&gt; (public)&lt;br&gt;&lt;br&gt;&lt;i&gt;LES AYVELLES');ECOLE_0080678U.addTo(ECOLE);</v>
      </c>
    </row>
    <row r="271" spans="1:10" x14ac:dyDescent="0.2">
      <c r="A271" t="s">
        <v>1583</v>
      </c>
      <c r="B271" t="s">
        <v>1584</v>
      </c>
      <c r="C271" t="s">
        <v>673</v>
      </c>
      <c r="D271" t="s">
        <v>4301</v>
      </c>
      <c r="E271" t="s">
        <v>4304</v>
      </c>
      <c r="F271" t="s">
        <v>416</v>
      </c>
      <c r="G271" t="s">
        <v>4521</v>
      </c>
      <c r="H271" t="s">
        <v>4522</v>
      </c>
      <c r="I271" t="s">
        <v>3601</v>
      </c>
      <c r="J271" t="str">
        <f t="shared" si="4"/>
        <v>var ECOLE_0080635X=L.circle([49.8843551,4.8426573], 50, {color:'purple',fillColor:'purple',fillOpacity: 0.5});ECOLE_0080635X.bindPopup('&lt;p align=center&gt; &lt;font size=2&gt;&lt;b&gt;&lt;u&gt;ECOLE PRIMAIRE LOUIS PASTEUR&lt;/b&gt;&lt;/u&gt;&lt;br&gt; (public)&lt;br&gt;&lt;br&gt;&lt;i&gt;LES HAUTES-RIVIERES');ECOLE_0080635X.addTo(ECOLE);</v>
      </c>
    </row>
    <row r="272" spans="1:10" x14ac:dyDescent="0.2">
      <c r="A272" t="s">
        <v>1585</v>
      </c>
      <c r="B272" t="s">
        <v>1586</v>
      </c>
      <c r="C272" t="s">
        <v>673</v>
      </c>
      <c r="D272" t="s">
        <v>4301</v>
      </c>
      <c r="E272" t="s">
        <v>4304</v>
      </c>
      <c r="F272" t="s">
        <v>553</v>
      </c>
      <c r="G272" t="s">
        <v>4523</v>
      </c>
      <c r="H272" t="s">
        <v>4524</v>
      </c>
      <c r="I272" t="s">
        <v>3075</v>
      </c>
      <c r="J272" t="str">
        <f t="shared" si="4"/>
        <v>var ECOLE_0080283P=L.circle([49.8878641,4.6237806], 50, {color:'purple',fillColor:'purple',fillOpacity: 0.5});ECOLE_0080283P.bindPopup('&lt;p align=center&gt; &lt;font size=2&gt;&lt;b&gt;&lt;u&gt;ECOLE PRIMAIRE&lt;/b&gt;&lt;/u&gt;&lt;br&gt; (public)&lt;br&gt;&lt;br&gt;&lt;i&gt;LES MAZURES');ECOLE_0080283P.addTo(ECOLE);</v>
      </c>
    </row>
    <row r="273" spans="1:10" x14ac:dyDescent="0.2">
      <c r="A273" t="s">
        <v>1587</v>
      </c>
      <c r="B273" t="s">
        <v>1588</v>
      </c>
      <c r="C273" t="s">
        <v>673</v>
      </c>
      <c r="D273" t="s">
        <v>4301</v>
      </c>
      <c r="E273" t="s">
        <v>4304</v>
      </c>
      <c r="F273" t="s">
        <v>553</v>
      </c>
      <c r="G273" t="s">
        <v>4525</v>
      </c>
      <c r="H273" t="s">
        <v>4526</v>
      </c>
      <c r="I273" t="s">
        <v>3075</v>
      </c>
      <c r="J273" t="str">
        <f t="shared" si="4"/>
        <v>var ECOLE_0080395L=L.circle([49.768127,4.3432831], 50, {color:'purple',fillColor:'purple',fillOpacity: 0.5});ECOLE_0080395L.bindPopup('&lt;p align=center&gt; &lt;font size=2&gt;&lt;b&gt;&lt;u&gt;ECOLE PRIMAIRE&lt;/b&gt;&lt;/u&gt;&lt;br&gt; (public)&lt;br&gt;&lt;br&gt;&lt;i&gt;LIART');ECOLE_0080395L.addTo(ECOLE);</v>
      </c>
    </row>
    <row r="274" spans="1:10" x14ac:dyDescent="0.2">
      <c r="A274" t="s">
        <v>1589</v>
      </c>
      <c r="B274" t="s">
        <v>1590</v>
      </c>
      <c r="C274" t="s">
        <v>673</v>
      </c>
      <c r="D274" t="s">
        <v>4301</v>
      </c>
      <c r="E274" t="s">
        <v>4304</v>
      </c>
      <c r="F274" t="s">
        <v>416</v>
      </c>
      <c r="G274" t="s">
        <v>4527</v>
      </c>
      <c r="H274" t="s">
        <v>4528</v>
      </c>
      <c r="I274" t="s">
        <v>3601</v>
      </c>
      <c r="J274" t="str">
        <f t="shared" si="4"/>
        <v>var ECOLE_0080891A=L.circle([49.5272737,4.4764424], 50, {color:'purple',fillColor:'purple',fillOpacity: 0.5});ECOLE_0080891A.bindPopup('&lt;p align=center&gt; &lt;font size=2&gt;&lt;b&gt;&lt;u&gt;ECOLE PRIMAIRE LOUIS PASTEUR&lt;/b&gt;&lt;/u&gt;&lt;br&gt; (public)&lt;br&gt;&lt;br&gt;&lt;i&gt;LUCQUY');ECOLE_0080891A.addTo(ECOLE);</v>
      </c>
    </row>
    <row r="275" spans="1:10" x14ac:dyDescent="0.2">
      <c r="A275" t="s">
        <v>1591</v>
      </c>
      <c r="B275" t="s">
        <v>1592</v>
      </c>
      <c r="C275" t="s">
        <v>673</v>
      </c>
      <c r="D275" t="s">
        <v>4301</v>
      </c>
      <c r="E275" t="s">
        <v>4304</v>
      </c>
      <c r="F275" t="s">
        <v>553</v>
      </c>
      <c r="G275" t="s">
        <v>4529</v>
      </c>
      <c r="H275" t="s">
        <v>4530</v>
      </c>
      <c r="I275" t="s">
        <v>3075</v>
      </c>
      <c r="J275" t="str">
        <f t="shared" si="4"/>
        <v>var ECOLE_0080331S=L.circle([49.734895,4.7847007], 50, {color:'purple',fillColor:'purple',fillOpacity: 0.5});ECOLE_0080331S.bindPopup('&lt;p align=center&gt; &lt;font size=2&gt;&lt;b&gt;&lt;u&gt;ECOLE PRIMAIRE&lt;/b&gt;&lt;/u&gt;&lt;br&gt; (public)&lt;br&gt;&lt;br&gt;&lt;i&gt;LUMES');ECOLE_0080331S.addTo(ECOLE);</v>
      </c>
    </row>
    <row r="276" spans="1:10" x14ac:dyDescent="0.2">
      <c r="A276" t="s">
        <v>1593</v>
      </c>
      <c r="B276" t="s">
        <v>1594</v>
      </c>
      <c r="C276" t="s">
        <v>673</v>
      </c>
      <c r="D276" t="s">
        <v>4301</v>
      </c>
      <c r="E276" t="s">
        <v>4304</v>
      </c>
      <c r="F276" t="s">
        <v>3134</v>
      </c>
      <c r="G276" t="s">
        <v>4531</v>
      </c>
      <c r="H276" t="s">
        <v>4532</v>
      </c>
      <c r="I276" t="s">
        <v>3602</v>
      </c>
      <c r="J276" t="str">
        <f t="shared" si="4"/>
        <v>var ECOLE_0080277H=L.circle([49.3551592,4.4960775], 50, {color:'purple',fillColor:'purple',fillOpacity: 0.5});ECOLE_0080277H.bindPopup('&lt;p align=center&gt; &lt;font size=2&gt;&lt;b&gt;&lt;u&gt;ECOLE PRIMAIRE GUILLAUME DE MACHAULT&lt;/b&gt;&lt;/u&gt;&lt;br&gt; (public)&lt;br&gt;&lt;br&gt;&lt;i&gt;MACHAULT');ECOLE_0080277H.addTo(ECOLE);</v>
      </c>
    </row>
    <row r="277" spans="1:10" x14ac:dyDescent="0.2">
      <c r="A277" t="s">
        <v>1595</v>
      </c>
      <c r="B277" t="s">
        <v>1596</v>
      </c>
      <c r="C277" t="s">
        <v>673</v>
      </c>
      <c r="D277" t="s">
        <v>4301</v>
      </c>
      <c r="E277" t="s">
        <v>4304</v>
      </c>
      <c r="F277" t="s">
        <v>553</v>
      </c>
      <c r="G277" t="s">
        <v>4533</v>
      </c>
      <c r="H277" t="s">
        <v>4534</v>
      </c>
      <c r="I277" t="s">
        <v>3075</v>
      </c>
      <c r="J277" t="str">
        <f t="shared" si="4"/>
        <v>var ECOLE_0080136E=L.circle([49.5837471,5.2665412], 50, {color:'purple',fillColor:'purple',fillOpacity: 0.5});ECOLE_0080136E.bindPopup('&lt;p align=center&gt; &lt;font size=2&gt;&lt;b&gt;&lt;u&gt;ECOLE PRIMAIRE&lt;/b&gt;&lt;/u&gt;&lt;br&gt; (public)&lt;br&gt;&lt;br&gt;&lt;i&gt;MARGUT');ECOLE_0080136E.addTo(ECOLE);</v>
      </c>
    </row>
    <row r="278" spans="1:10" x14ac:dyDescent="0.2">
      <c r="A278" t="s">
        <v>1597</v>
      </c>
      <c r="B278" t="s">
        <v>1598</v>
      </c>
      <c r="C278" t="s">
        <v>673</v>
      </c>
      <c r="D278" t="s">
        <v>4301</v>
      </c>
      <c r="E278" t="s">
        <v>4304</v>
      </c>
      <c r="F278" t="s">
        <v>553</v>
      </c>
      <c r="G278" t="s">
        <v>4535</v>
      </c>
      <c r="H278" t="s">
        <v>4536</v>
      </c>
      <c r="I278" t="s">
        <v>3075</v>
      </c>
      <c r="J278" t="str">
        <f t="shared" si="4"/>
        <v>var ECOLE_0080137F=L.circle([49.6657431,5.2045521], 50, {color:'purple',fillColor:'purple',fillOpacity: 0.5});ECOLE_0080137F.bindPopup('&lt;p align=center&gt; &lt;font size=2&gt;&lt;b&gt;&lt;u&gt;ECOLE PRIMAIRE&lt;/b&gt;&lt;/u&gt;&lt;br&gt; (public)&lt;br&gt;&lt;br&gt;&lt;i&gt;MATTON-ET-CLEMENCY');ECOLE_0080137F.addTo(ECOLE);</v>
      </c>
    </row>
    <row r="279" spans="1:10" x14ac:dyDescent="0.2">
      <c r="A279" t="s">
        <v>1599</v>
      </c>
      <c r="B279" t="s">
        <v>1600</v>
      </c>
      <c r="C279" t="s">
        <v>673</v>
      </c>
      <c r="D279" t="s">
        <v>4301</v>
      </c>
      <c r="E279" t="s">
        <v>4304</v>
      </c>
      <c r="F279" t="s">
        <v>553</v>
      </c>
      <c r="G279" t="s">
        <v>4537</v>
      </c>
      <c r="H279" t="s">
        <v>4538</v>
      </c>
      <c r="I279" t="s">
        <v>3075</v>
      </c>
      <c r="J279" t="str">
        <f t="shared" si="4"/>
        <v>var ECOLE_0080232J=L.circle([49.8667081,4.4342855], 50, {color:'purple',fillColor:'purple',fillOpacity: 0.5});ECOLE_0080232J.bindPopup('&lt;p align=center&gt; &lt;font size=2&gt;&lt;b&gt;&lt;u&gt;ECOLE PRIMAIRE&lt;/b&gt;&lt;/u&gt;&lt;br&gt; (public)&lt;br&gt;&lt;br&gt;&lt;i&gt;MAUBERT-FONTAINE');ECOLE_0080232J.addTo(ECOLE);</v>
      </c>
    </row>
    <row r="280" spans="1:10" x14ac:dyDescent="0.2">
      <c r="A280" t="s">
        <v>1601</v>
      </c>
      <c r="B280" t="s">
        <v>1602</v>
      </c>
      <c r="C280" t="s">
        <v>673</v>
      </c>
      <c r="D280" t="s">
        <v>4301</v>
      </c>
      <c r="E280" t="s">
        <v>4304</v>
      </c>
      <c r="F280" t="s">
        <v>553</v>
      </c>
      <c r="G280" t="s">
        <v>4539</v>
      </c>
      <c r="H280" t="s">
        <v>4540</v>
      </c>
      <c r="I280" t="s">
        <v>3075</v>
      </c>
      <c r="J280" t="str">
        <f t="shared" si="4"/>
        <v>var ECOLE_0080138G=L.circle([49.6800253,5.1557847], 50, {color:'purple',fillColor:'purple',fillOpacity: 0.5});ECOLE_0080138G.bindPopup('&lt;p align=center&gt; &lt;font size=2&gt;&lt;b&gt;&lt;u&gt;ECOLE PRIMAIRE&lt;/b&gt;&lt;/u&gt;&lt;br&gt; (public)&lt;br&gt;&lt;br&gt;&lt;i&gt;MESSINCOURT');ECOLE_0080138G.addTo(ECOLE);</v>
      </c>
    </row>
    <row r="281" spans="1:10" x14ac:dyDescent="0.2">
      <c r="A281" t="s">
        <v>1603</v>
      </c>
      <c r="B281" t="s">
        <v>1604</v>
      </c>
      <c r="C281" t="s">
        <v>673</v>
      </c>
      <c r="D281" t="s">
        <v>4301</v>
      </c>
      <c r="E281" t="s">
        <v>4304</v>
      </c>
      <c r="F281" t="s">
        <v>3135</v>
      </c>
      <c r="G281" t="s">
        <v>4541</v>
      </c>
      <c r="H281" t="s">
        <v>4542</v>
      </c>
      <c r="I281" t="s">
        <v>3603</v>
      </c>
      <c r="J281" t="str">
        <f t="shared" si="4"/>
        <v>var ECOLE_0080284R=L.circle([49.8306043,4.6282542], 50, {color:'purple',fillColor:'purple',fillOpacity: 0.5});ECOLE_0080284R.bindPopup('&lt;p align=center&gt; &lt;font size=2&gt;&lt;b&gt;&lt;u&gt;ECOLE PRIMAIRE DE MONTCORNET-CLIRON&lt;/b&gt;&lt;/u&gt;&lt;br&gt; (public)&lt;br&gt;&lt;br&gt;&lt;i&gt;MONTCORNET');ECOLE_0080284R.addTo(ECOLE);</v>
      </c>
    </row>
    <row r="282" spans="1:10" x14ac:dyDescent="0.2">
      <c r="A282" t="s">
        <v>1605</v>
      </c>
      <c r="B282" t="s">
        <v>1606</v>
      </c>
      <c r="C282" t="s">
        <v>673</v>
      </c>
      <c r="D282" t="s">
        <v>4301</v>
      </c>
      <c r="E282" t="s">
        <v>4304</v>
      </c>
      <c r="F282" t="s">
        <v>3136</v>
      </c>
      <c r="G282" t="s">
        <v>4543</v>
      </c>
      <c r="H282" t="s">
        <v>4544</v>
      </c>
      <c r="I282" t="s">
        <v>3604</v>
      </c>
      <c r="J282" t="str">
        <f t="shared" si="4"/>
        <v>var ECOLE_0080234L=L.circle([49.7763639,4.7462953], 50, {color:'purple',fillColor:'purple',fillOpacity: 0.5});ECOLE_0080234L.bindPopup('&lt;p align=center&gt; &lt;font size=2&gt;&lt;b&gt;&lt;u&gt;ECOLE PRIMAIRE DU PETIT JOUR&lt;/b&gt;&lt;/u&gt;&lt;br&gt; (public)&lt;br&gt;&lt;br&gt;&lt;i&gt;MONTCY-NOTRE-DAME');ECOLE_0080234L.addTo(ECOLE);</v>
      </c>
    </row>
    <row r="283" spans="1:10" x14ac:dyDescent="0.2">
      <c r="A283" t="s">
        <v>98</v>
      </c>
      <c r="B283" t="s">
        <v>1607</v>
      </c>
      <c r="C283" t="s">
        <v>673</v>
      </c>
      <c r="D283" t="s">
        <v>4301</v>
      </c>
      <c r="E283" t="s">
        <v>4304</v>
      </c>
      <c r="F283" t="s">
        <v>3123</v>
      </c>
      <c r="G283" t="s">
        <v>4545</v>
      </c>
      <c r="H283" t="s">
        <v>4546</v>
      </c>
      <c r="I283" t="s">
        <v>3586</v>
      </c>
      <c r="J283" t="str">
        <f t="shared" si="4"/>
        <v>var ECOLE_0080642E=L.circle([49.8874106,4.7364285], 50, {color:'purple',fillColor:'purple',fillOpacity: 0.5});ECOLE_0080642E.bindPopup('&lt;p align=center&gt; &lt;font size=2&gt;&lt;b&gt;&lt;u&gt;ECOLE PRIMAIRE DU CENTRE&lt;/b&gt;&lt;/u&gt;&lt;br&gt; (public)&lt;br&gt;&lt;br&gt;&lt;i&gt;MONTHERME');ECOLE_0080642E.addTo(ECOLE);</v>
      </c>
    </row>
    <row r="284" spans="1:10" x14ac:dyDescent="0.2">
      <c r="A284" t="s">
        <v>98</v>
      </c>
      <c r="B284" t="s">
        <v>1608</v>
      </c>
      <c r="C284" t="s">
        <v>673</v>
      </c>
      <c r="D284" t="s">
        <v>4301</v>
      </c>
      <c r="E284" t="s">
        <v>4304</v>
      </c>
      <c r="F284" t="s">
        <v>3137</v>
      </c>
      <c r="G284" t="s">
        <v>4547</v>
      </c>
      <c r="H284" t="s">
        <v>4548</v>
      </c>
      <c r="I284" t="s">
        <v>3605</v>
      </c>
      <c r="J284" t="str">
        <f t="shared" si="4"/>
        <v>var ECOLE_0080645H=L.circle([49.8827685,4.7417453], 50, {color:'purple',fillColor:'purple',fillOpacity: 0.5});ECOLE_0080645H.bindPopup('&lt;p align=center&gt; &lt;font size=2&gt;&lt;b&gt;&lt;u&gt;ECOLE MATERNELLE LA LONGUE HAIE&lt;/b&gt;&lt;/u&gt;&lt;br&gt; (public)&lt;br&gt;&lt;br&gt;&lt;i&gt;MONTHERME');ECOLE_0080645H.addTo(ECOLE);</v>
      </c>
    </row>
    <row r="285" spans="1:10" x14ac:dyDescent="0.2">
      <c r="A285" t="s">
        <v>1609</v>
      </c>
      <c r="B285" t="s">
        <v>1610</v>
      </c>
      <c r="C285" t="s">
        <v>673</v>
      </c>
      <c r="D285" t="s">
        <v>4301</v>
      </c>
      <c r="E285" t="s">
        <v>4304</v>
      </c>
      <c r="F285" t="s">
        <v>553</v>
      </c>
      <c r="G285" t="s">
        <v>4549</v>
      </c>
      <c r="H285" t="s">
        <v>4550</v>
      </c>
      <c r="I285" t="s">
        <v>3075</v>
      </c>
      <c r="J285" t="str">
        <f t="shared" si="4"/>
        <v>var ECOLE_0080179B=L.circle([49.3121182,4.7074374], 50, {color:'purple',fillColor:'purple',fillOpacity: 0.5});ECOLE_0080179B.bindPopup('&lt;p align=center&gt; &lt;font size=2&gt;&lt;b&gt;&lt;u&gt;ECOLE PRIMAIRE&lt;/b&gt;&lt;/u&gt;&lt;br&gt; (public)&lt;br&gt;&lt;br&gt;&lt;i&gt;MONTHOIS');ECOLE_0080179B.addTo(ECOLE);</v>
      </c>
    </row>
    <row r="286" spans="1:10" x14ac:dyDescent="0.2">
      <c r="A286" t="s">
        <v>1611</v>
      </c>
      <c r="B286" t="s">
        <v>1612</v>
      </c>
      <c r="C286" t="s">
        <v>673</v>
      </c>
      <c r="D286" t="s">
        <v>4301</v>
      </c>
      <c r="E286" t="s">
        <v>4304</v>
      </c>
      <c r="F286" t="s">
        <v>3123</v>
      </c>
      <c r="G286" t="s">
        <v>4551</v>
      </c>
      <c r="H286" t="s">
        <v>4552</v>
      </c>
      <c r="I286" t="s">
        <v>3586</v>
      </c>
      <c r="J286" t="str">
        <f t="shared" si="4"/>
        <v>var ECOLE_0080438H=L.circle([49.6069152,5.0727894], 50, {color:'purple',fillColor:'purple',fillOpacity: 0.5});ECOLE_0080438H.bindPopup('&lt;p align=center&gt; &lt;font size=2&gt;&lt;b&gt;&lt;u&gt;ECOLE PRIMAIRE DU CENTRE&lt;/b&gt;&lt;/u&gt;&lt;br&gt; (public)&lt;br&gt;&lt;br&gt;&lt;i&gt;MOUZON');ECOLE_0080438H.addTo(ECOLE);</v>
      </c>
    </row>
    <row r="287" spans="1:10" x14ac:dyDescent="0.2">
      <c r="A287" t="s">
        <v>1613</v>
      </c>
      <c r="B287" t="s">
        <v>1614</v>
      </c>
      <c r="C287" t="s">
        <v>673</v>
      </c>
      <c r="D287" t="s">
        <v>4301</v>
      </c>
      <c r="E287" t="s">
        <v>4304</v>
      </c>
      <c r="F287" t="s">
        <v>553</v>
      </c>
      <c r="G287" t="s">
        <v>4553</v>
      </c>
      <c r="H287" t="s">
        <v>4554</v>
      </c>
      <c r="I287" t="s">
        <v>3075</v>
      </c>
      <c r="J287" t="str">
        <f t="shared" si="4"/>
        <v>var ECOLE_0080472V=L.circle([49.4082648,4.309292], 50, {color:'purple',fillColor:'purple',fillOpacity: 0.5});ECOLE_0080472V.bindPopup('&lt;p align=center&gt; &lt;font size=2&gt;&lt;b&gt;&lt;u&gt;ECOLE PRIMAIRE&lt;/b&gt;&lt;/u&gt;&lt;br&gt; (public)&lt;br&gt;&lt;br&gt;&lt;i&gt;NEUFLIZE');ECOLE_0080472V.addTo(ECOLE);</v>
      </c>
    </row>
    <row r="288" spans="1:10" x14ac:dyDescent="0.2">
      <c r="A288" t="s">
        <v>1615</v>
      </c>
      <c r="B288" t="s">
        <v>1616</v>
      </c>
      <c r="C288" t="s">
        <v>673</v>
      </c>
      <c r="D288" t="s">
        <v>4301</v>
      </c>
      <c r="E288" t="s">
        <v>4304</v>
      </c>
      <c r="F288" t="s">
        <v>553</v>
      </c>
      <c r="G288" t="s">
        <v>4555</v>
      </c>
      <c r="H288" t="s">
        <v>4556</v>
      </c>
      <c r="I288" t="s">
        <v>3075</v>
      </c>
      <c r="J288" t="str">
        <f t="shared" si="4"/>
        <v>var ECOLE_0080236N=L.circle([49.8114139,4.7938241], 50, {color:'purple',fillColor:'purple',fillOpacity: 0.5});ECOLE_0080236N.bindPopup('&lt;p align=center&gt; &lt;font size=2&gt;&lt;b&gt;&lt;u&gt;ECOLE PRIMAIRE&lt;/b&gt;&lt;/u&gt;&lt;br&gt; (public)&lt;br&gt;&lt;br&gt;&lt;i&gt;NEUFMANIL');ECOLE_0080236N.addTo(ECOLE);</v>
      </c>
    </row>
    <row r="289" spans="1:10" x14ac:dyDescent="0.2">
      <c r="A289" t="s">
        <v>1617</v>
      </c>
      <c r="B289" t="s">
        <v>1618</v>
      </c>
      <c r="C289" t="s">
        <v>673</v>
      </c>
      <c r="D289" t="s">
        <v>4301</v>
      </c>
      <c r="E289" t="s">
        <v>4304</v>
      </c>
      <c r="F289" t="s">
        <v>553</v>
      </c>
      <c r="G289" t="s">
        <v>4557</v>
      </c>
      <c r="H289" t="s">
        <v>4558</v>
      </c>
      <c r="I289" t="s">
        <v>1448</v>
      </c>
      <c r="J289" t="str">
        <f t="shared" si="4"/>
        <v>var ECOLE_0080333U=L.circle([49.7412648,4.5999604], 50, {color:'purple',fillColor:'purple',fillOpacity: 0.5});ECOLE_0080333U.bindPopup('&lt;p align=center&gt; &lt;font size=2&gt;&lt;b&gt;&lt;u&gt;ECOLE MATERNELLE&lt;/b&gt;&lt;/u&gt;&lt;br&gt; (public)&lt;br&gt;&lt;br&gt;&lt;i&gt;NEUVILLE-LES-THIS');ECOLE_0080333U.addTo(ECOLE);</v>
      </c>
    </row>
    <row r="290" spans="1:10" x14ac:dyDescent="0.2">
      <c r="A290" t="s">
        <v>107</v>
      </c>
      <c r="B290" t="s">
        <v>1619</v>
      </c>
      <c r="C290" t="s">
        <v>673</v>
      </c>
      <c r="D290" t="s">
        <v>4301</v>
      </c>
      <c r="E290" t="s">
        <v>4304</v>
      </c>
      <c r="F290" t="s">
        <v>553</v>
      </c>
      <c r="G290" t="s">
        <v>4559</v>
      </c>
      <c r="H290" t="s">
        <v>4560</v>
      </c>
      <c r="I290" t="s">
        <v>3075</v>
      </c>
      <c r="J290" t="str">
        <f t="shared" si="4"/>
        <v>var ECOLE_0080696N=L.circle([49.6993037,4.7914333], 50, {color:'purple',fillColor:'purple',fillOpacity: 0.5});ECOLE_0080696N.bindPopup('&lt;p align=center&gt; &lt;font size=2&gt;&lt;b&gt;&lt;u&gt;ECOLE PRIMAIRE&lt;/b&gt;&lt;/u&gt;&lt;br&gt; (public)&lt;br&gt;&lt;br&gt;&lt;i&gt;NOUVION-SUR-MEUSE');ECOLE_0080696N.addTo(ECOLE);</v>
      </c>
    </row>
    <row r="291" spans="1:10" x14ac:dyDescent="0.2">
      <c r="A291" t="s">
        <v>45</v>
      </c>
      <c r="B291" t="s">
        <v>1620</v>
      </c>
      <c r="C291" t="s">
        <v>673</v>
      </c>
      <c r="D291" t="s">
        <v>4301</v>
      </c>
      <c r="E291" t="s">
        <v>4304</v>
      </c>
      <c r="F291" t="s">
        <v>3138</v>
      </c>
      <c r="G291" t="s">
        <v>4561</v>
      </c>
      <c r="H291" t="s">
        <v>4562</v>
      </c>
      <c r="I291" t="s">
        <v>3609</v>
      </c>
      <c r="J291" t="str">
        <f t="shared" si="4"/>
        <v>var ECOLE_0080239S=L.circle([49.8192058,4.7707669], 50, {color:'purple',fillColor:'purple',fillOpacity: 0.5});ECOLE_0080239S.bindPopup('&lt;p align=center&gt; &lt;font size=2&gt;&lt;b&gt;&lt;u&gt;ECOLE PRIMAIRE LA CACHETTE&lt;/b&gt;&lt;/u&gt;&lt;br&gt; (public)&lt;br&gt;&lt;br&gt;&lt;i&gt;NOUZONVILLE');ECOLE_0080239S.addTo(ECOLE);</v>
      </c>
    </row>
    <row r="292" spans="1:10" x14ac:dyDescent="0.2">
      <c r="A292" t="s">
        <v>45</v>
      </c>
      <c r="B292" t="s">
        <v>1621</v>
      </c>
      <c r="C292" t="s">
        <v>673</v>
      </c>
      <c r="D292" t="s">
        <v>4301</v>
      </c>
      <c r="E292" t="s">
        <v>4304</v>
      </c>
      <c r="F292" t="s">
        <v>3139</v>
      </c>
      <c r="G292" t="s">
        <v>4563</v>
      </c>
      <c r="H292" t="s">
        <v>4564</v>
      </c>
      <c r="I292" t="s">
        <v>3610</v>
      </c>
      <c r="J292" t="str">
        <f t="shared" si="4"/>
        <v>var ECOLE_0080241U=L.circle([49.8169684,4.7390768], 50, {color:'purple',fillColor:'purple',fillOpacity: 0.5});ECOLE_0080241U.bindPopup('&lt;p align=center&gt; &lt;font size=2&gt;&lt;b&gt;&lt;u&gt;ECOLE PRIMAIRE DEVANT NOUZON&lt;/b&gt;&lt;/u&gt;&lt;br&gt; (public)&lt;br&gt;&lt;br&gt;&lt;i&gt;NOUZONVILLE');ECOLE_0080241U.addTo(ECOLE);</v>
      </c>
    </row>
    <row r="293" spans="1:10" x14ac:dyDescent="0.2">
      <c r="A293" t="s">
        <v>45</v>
      </c>
      <c r="B293" t="s">
        <v>1622</v>
      </c>
      <c r="C293" t="s">
        <v>673</v>
      </c>
      <c r="D293" t="s">
        <v>4301</v>
      </c>
      <c r="E293" t="s">
        <v>4304</v>
      </c>
      <c r="F293" t="s">
        <v>3123</v>
      </c>
      <c r="G293" t="s">
        <v>4565</v>
      </c>
      <c r="H293" t="s">
        <v>4566</v>
      </c>
      <c r="I293" t="s">
        <v>3586</v>
      </c>
      <c r="J293" t="str">
        <f t="shared" si="4"/>
        <v>var ECOLE_0080248B=L.circle([49.8213339,4.748323], 50, {color:'purple',fillColor:'purple',fillOpacity: 0.5});ECOLE_0080248B.bindPopup('&lt;p align=center&gt; &lt;font size=2&gt;&lt;b&gt;&lt;u&gt;ECOLE PRIMAIRE DU CENTRE&lt;/b&gt;&lt;/u&gt;&lt;br&gt; (public)&lt;br&gt;&lt;br&gt;&lt;i&gt;NOUZONVILLE');ECOLE_0080248B.addTo(ECOLE);</v>
      </c>
    </row>
    <row r="294" spans="1:10" x14ac:dyDescent="0.2">
      <c r="A294" t="s">
        <v>45</v>
      </c>
      <c r="B294" t="s">
        <v>1623</v>
      </c>
      <c r="C294" t="s">
        <v>674</v>
      </c>
      <c r="D294" t="s">
        <v>4301</v>
      </c>
      <c r="E294" t="s">
        <v>4304</v>
      </c>
      <c r="F294" t="s">
        <v>3140</v>
      </c>
      <c r="G294" t="s">
        <v>4567</v>
      </c>
      <c r="H294" t="s">
        <v>4568</v>
      </c>
      <c r="I294" t="s">
        <v>3611</v>
      </c>
      <c r="J294" t="str">
        <f t="shared" si="4"/>
        <v>var ECOLE_0080884T=L.circle([49.817194,4.7446106], 50, {color:'purple',fillColor:'purple',fillOpacity: 0.5});ECOLE_0080884T.bindPopup('&lt;p align=center&gt; &lt;font size=2&gt;&lt;b&gt;&lt;u&gt;ECOLE PRIMAIRE SAINTE-THERESE&lt;/b&gt;&lt;/u&gt;&lt;br&gt; (privé)&lt;br&gt;&lt;br&gt;&lt;i&gt;NOUZONVILLE');ECOLE_0080884T.addTo(ECOLE);</v>
      </c>
    </row>
    <row r="295" spans="1:10" x14ac:dyDescent="0.2">
      <c r="A295" t="s">
        <v>1624</v>
      </c>
      <c r="B295" t="s">
        <v>1625</v>
      </c>
      <c r="C295" t="s">
        <v>673</v>
      </c>
      <c r="D295" t="s">
        <v>4301</v>
      </c>
      <c r="E295" t="s">
        <v>4304</v>
      </c>
      <c r="F295" t="s">
        <v>553</v>
      </c>
      <c r="G295" t="s">
        <v>4569</v>
      </c>
      <c r="H295" t="s">
        <v>4570</v>
      </c>
      <c r="I295" t="s">
        <v>3075</v>
      </c>
      <c r="J295" t="str">
        <f t="shared" si="4"/>
        <v>var ECOLE_0080562T=L.circle([49.5991763,4.4243275], 50, {color:'purple',fillColor:'purple',fillOpacity: 0.5});ECOLE_0080562T.bindPopup('&lt;p align=center&gt; &lt;font size=2&gt;&lt;b&gt;&lt;u&gt;ECOLE PRIMAIRE&lt;/b&gt;&lt;/u&gt;&lt;br&gt; (public)&lt;br&gt;&lt;br&gt;&lt;i&gt;NOVION-PORCIEN');ECOLE_0080562T.addTo(ECOLE);</v>
      </c>
    </row>
    <row r="296" spans="1:10" x14ac:dyDescent="0.2">
      <c r="A296" t="s">
        <v>1626</v>
      </c>
      <c r="B296" t="s">
        <v>1627</v>
      </c>
      <c r="C296" t="s">
        <v>673</v>
      </c>
      <c r="D296" t="s">
        <v>4301</v>
      </c>
      <c r="E296" t="s">
        <v>4304</v>
      </c>
      <c r="F296" t="s">
        <v>553</v>
      </c>
      <c r="G296" t="s">
        <v>4571</v>
      </c>
      <c r="H296" t="s">
        <v>4572</v>
      </c>
      <c r="I296" t="s">
        <v>3075</v>
      </c>
      <c r="J296" t="str">
        <f t="shared" si="4"/>
        <v>var ECOLE_0080498Y=L.circle([49.5366036,4.4462519], 50, {color:'purple',fillColor:'purple',fillOpacity: 0.5});ECOLE_0080498Y.bindPopup('&lt;p align=center&gt; &lt;font size=2&gt;&lt;b&gt;&lt;u&gt;ECOLE PRIMAIRE&lt;/b&gt;&lt;/u&gt;&lt;br&gt; (public)&lt;br&gt;&lt;br&gt;&lt;i&gt;NOVY-CHEVRIERES');ECOLE_0080498Y.addTo(ECOLE);</v>
      </c>
    </row>
    <row r="297" spans="1:10" x14ac:dyDescent="0.2">
      <c r="A297" t="s">
        <v>1628</v>
      </c>
      <c r="B297" t="s">
        <v>1629</v>
      </c>
      <c r="C297" t="s">
        <v>673</v>
      </c>
      <c r="D297" t="s">
        <v>4301</v>
      </c>
      <c r="E297" t="s">
        <v>4304</v>
      </c>
      <c r="F297" t="s">
        <v>3141</v>
      </c>
      <c r="G297" t="s">
        <v>4573</v>
      </c>
      <c r="H297" t="s">
        <v>4574</v>
      </c>
      <c r="I297" t="s">
        <v>3612</v>
      </c>
      <c r="J297" t="str">
        <f t="shared" si="4"/>
        <v>var ECOLE_0080668H=L.circle([49.6694652,4.9550194], 50, {color:'purple',fillColor:'purple',fillOpacity: 0.5});ECOLE_0080668H.bindPopup('&lt;p align=center&gt; &lt;font size=2&gt;&lt;b&gt;&lt;u&gt;ECOLE PRIMAIRE JULES ROBERT PAHON&lt;/b&gt;&lt;/u&gt;&lt;br&gt; (public)&lt;br&gt;&lt;br&gt;&lt;i&gt;NOYERS-PONT-MAUGIS');ECOLE_0080668H.addTo(ECOLE);</v>
      </c>
    </row>
    <row r="298" spans="1:10" x14ac:dyDescent="0.2">
      <c r="A298" t="s">
        <v>1630</v>
      </c>
      <c r="B298" t="s">
        <v>1631</v>
      </c>
      <c r="C298" t="s">
        <v>673</v>
      </c>
      <c r="D298" t="s">
        <v>4301</v>
      </c>
      <c r="E298" t="s">
        <v>4304</v>
      </c>
      <c r="F298" t="s">
        <v>553</v>
      </c>
      <c r="G298" t="s">
        <v>4575</v>
      </c>
      <c r="H298" t="s">
        <v>4576</v>
      </c>
      <c r="I298" t="s">
        <v>1448</v>
      </c>
      <c r="J298" t="str">
        <f t="shared" si="4"/>
        <v>var ECOLE_0080440K=L.circle([49.3464599,4.7752022], 50, {color:'purple',fillColor:'purple',fillOpacity: 0.5});ECOLE_0080440K.bindPopup('&lt;p align=center&gt; &lt;font size=2&gt;&lt;b&gt;&lt;u&gt;ECOLE MATERNELLE&lt;/b&gt;&lt;/u&gt;&lt;br&gt; (public)&lt;br&gt;&lt;br&gt;&lt;i&gt;OLIZY-PRIMAT');ECOLE_0080440K.addTo(ECOLE);</v>
      </c>
    </row>
    <row r="299" spans="1:10" x14ac:dyDescent="0.2">
      <c r="A299" t="s">
        <v>1632</v>
      </c>
      <c r="B299" t="s">
        <v>1633</v>
      </c>
      <c r="C299" t="s">
        <v>673</v>
      </c>
      <c r="D299" t="s">
        <v>4301</v>
      </c>
      <c r="E299" t="s">
        <v>4304</v>
      </c>
      <c r="F299" t="s">
        <v>3142</v>
      </c>
      <c r="G299" t="s">
        <v>4577</v>
      </c>
      <c r="H299" t="s">
        <v>4578</v>
      </c>
      <c r="I299" t="s">
        <v>3613</v>
      </c>
      <c r="J299" t="str">
        <f t="shared" si="4"/>
        <v>var ECOLE_0080521Y=L.circle([49.4235074,4.0893749], 50, {color:'purple',fillColor:'purple',fillOpacity: 0.5});ECOLE_0080521Y.bindPopup('&lt;p align=center&gt; &lt;font size=2&gt;&lt;b&gt;&lt;u&gt;ECOLE PRIMAIRE ECOLE DES 2 VALLÉES&lt;/b&gt;&lt;/u&gt;&lt;br&gt; (public)&lt;br&gt;&lt;br&gt;&lt;i&gt;POILCOURT-SYDNEY');ECOLE_0080521Y.addTo(ECOLE);</v>
      </c>
    </row>
    <row r="300" spans="1:10" x14ac:dyDescent="0.2">
      <c r="A300" t="s">
        <v>1634</v>
      </c>
      <c r="B300" t="s">
        <v>1635</v>
      </c>
      <c r="C300" t="s">
        <v>673</v>
      </c>
      <c r="D300" t="s">
        <v>4301</v>
      </c>
      <c r="E300" t="s">
        <v>4304</v>
      </c>
      <c r="F300" t="s">
        <v>3143</v>
      </c>
      <c r="G300" t="s">
        <v>4579</v>
      </c>
      <c r="H300" t="s">
        <v>4580</v>
      </c>
      <c r="I300" t="s">
        <v>3614</v>
      </c>
      <c r="J300" t="str">
        <f t="shared" si="4"/>
        <v>var ECOLE_0080183F=L.circle([49.6490146,4.6399382], 50, {color:'purple',fillColor:'purple',fillOpacity: 0.5});ECOLE_0080183F.bindPopup('&lt;p align=center&gt; &lt;font size=2&gt;&lt;b&gt;&lt;u&gt;ECOLE PRIMAIRE ROBERT GOBEZ&lt;/b&gt;&lt;/u&gt;&lt;br&gt; (public)&lt;br&gt;&lt;br&gt;&lt;i&gt;POIX-TERRON');ECOLE_0080183F.addTo(ECOLE);</v>
      </c>
    </row>
    <row r="301" spans="1:10" x14ac:dyDescent="0.2">
      <c r="A301" t="s">
        <v>1636</v>
      </c>
      <c r="B301" t="s">
        <v>1637</v>
      </c>
      <c r="C301" t="s">
        <v>673</v>
      </c>
      <c r="D301" t="s">
        <v>4301</v>
      </c>
      <c r="E301" t="s">
        <v>4304</v>
      </c>
      <c r="F301" t="s">
        <v>553</v>
      </c>
      <c r="G301" t="s">
        <v>4581</v>
      </c>
      <c r="H301" t="s">
        <v>4582</v>
      </c>
      <c r="I301" t="s">
        <v>3077</v>
      </c>
      <c r="J301" t="str">
        <f t="shared" si="4"/>
        <v>var ECOLE_0080671L=L.circle([49.6793947,5.0812686], 50, {color:'purple',fillColor:'purple',fillOpacity: 0.5});ECOLE_0080671L.bindPopup('&lt;p align=center&gt; &lt;font size=2&gt;&lt;b&gt;&lt;u&gt;ECOLE ELEMENTAIRE&lt;/b&gt;&lt;/u&gt;&lt;br&gt; (public)&lt;br&gt;&lt;br&gt;&lt;i&gt;POURU-SAINT-REMY');ECOLE_0080671L.addTo(ECOLE);</v>
      </c>
    </row>
    <row r="302" spans="1:10" x14ac:dyDescent="0.2">
      <c r="A302" t="s">
        <v>1636</v>
      </c>
      <c r="B302" t="s">
        <v>1638</v>
      </c>
      <c r="C302" t="s">
        <v>673</v>
      </c>
      <c r="D302" t="s">
        <v>4301</v>
      </c>
      <c r="E302" t="s">
        <v>4304</v>
      </c>
      <c r="F302" t="s">
        <v>553</v>
      </c>
      <c r="G302" t="s">
        <v>4583</v>
      </c>
      <c r="H302" t="s">
        <v>4584</v>
      </c>
      <c r="I302" t="s">
        <v>1448</v>
      </c>
      <c r="J302" t="str">
        <f t="shared" si="4"/>
        <v>var ECOLE_0080812P=L.circle([49.6798822,5.0835644], 50, {color:'purple',fillColor:'purple',fillOpacity: 0.5});ECOLE_0080812P.bindPopup('&lt;p align=center&gt; &lt;font size=2&gt;&lt;b&gt;&lt;u&gt;ECOLE MATERNELLE&lt;/b&gt;&lt;/u&gt;&lt;br&gt; (public)&lt;br&gt;&lt;br&gt;&lt;i&gt;POURU-SAINT-REMY');ECOLE_0080812P.addTo(ECOLE);</v>
      </c>
    </row>
    <row r="303" spans="1:10" x14ac:dyDescent="0.2">
      <c r="A303" t="s">
        <v>1639</v>
      </c>
      <c r="B303" t="s">
        <v>1640</v>
      </c>
      <c r="C303" t="s">
        <v>673</v>
      </c>
      <c r="D303" t="s">
        <v>4301</v>
      </c>
      <c r="E303" t="s">
        <v>4304</v>
      </c>
      <c r="F303" t="s">
        <v>3144</v>
      </c>
      <c r="G303" t="s">
        <v>4585</v>
      </c>
      <c r="H303" t="s">
        <v>4586</v>
      </c>
      <c r="I303" t="s">
        <v>3615</v>
      </c>
      <c r="J303" t="str">
        <f t="shared" si="4"/>
        <v>var ECOLE_0080335W=L.circle([49.7525318,4.6907146], 50, {color:'purple',fillColor:'purple',fillOpacity: 0.5});ECOLE_0080335W.bindPopup('&lt;p align=center&gt; &lt;font size=2&gt;&lt;b&gt;&lt;u&gt;ECOLE PRIMAIRE ROBERT MEISSNER&lt;/b&gt;&lt;/u&gt;&lt;br&gt; (public)&lt;br&gt;&lt;br&gt;&lt;i&gt;PRIX-LES-MEZIERES');ECOLE_0080335W.addTo(ECOLE);</v>
      </c>
    </row>
    <row r="304" spans="1:10" x14ac:dyDescent="0.2">
      <c r="A304" t="s">
        <v>1641</v>
      </c>
      <c r="B304" t="s">
        <v>1642</v>
      </c>
      <c r="C304" t="s">
        <v>673</v>
      </c>
      <c r="D304" t="s">
        <v>4301</v>
      </c>
      <c r="E304" t="s">
        <v>4304</v>
      </c>
      <c r="F304" t="s">
        <v>553</v>
      </c>
      <c r="G304" t="s">
        <v>4587</v>
      </c>
      <c r="H304" t="s">
        <v>4588</v>
      </c>
      <c r="I304" t="s">
        <v>3075</v>
      </c>
      <c r="J304" t="str">
        <f t="shared" si="4"/>
        <v>var ECOLE_0080146R=L.circle([49.6721118,5.1740423], 50, {color:'purple',fillColor:'purple',fillOpacity: 0.5});ECOLE_0080146R.bindPopup('&lt;p align=center&gt; &lt;font size=2&gt;&lt;b&gt;&lt;u&gt;ECOLE PRIMAIRE&lt;/b&gt;&lt;/u&gt;&lt;br&gt; (public)&lt;br&gt;&lt;br&gt;&lt;i&gt;PURE');ECOLE_0080146R.addTo(ECOLE);</v>
      </c>
    </row>
    <row r="305" spans="1:10" x14ac:dyDescent="0.2">
      <c r="A305" t="s">
        <v>1643</v>
      </c>
      <c r="B305" t="s">
        <v>1644</v>
      </c>
      <c r="C305" t="s">
        <v>673</v>
      </c>
      <c r="D305" t="s">
        <v>4301</v>
      </c>
      <c r="E305" t="s">
        <v>4304</v>
      </c>
      <c r="F305" t="s">
        <v>553</v>
      </c>
      <c r="G305" t="s">
        <v>4589</v>
      </c>
      <c r="H305" t="s">
        <v>4590</v>
      </c>
      <c r="I305" t="s">
        <v>3075</v>
      </c>
      <c r="J305" t="str">
        <f t="shared" si="4"/>
        <v>var ECOLE_0080148T=L.circle([49.6534241,4.5862018], 50, {color:'purple',fillColor:'purple',fillOpacity: 0.5});ECOLE_0080148T.bindPopup('&lt;p align=center&gt; &lt;font size=2&gt;&lt;b&gt;&lt;u&gt;ECOLE PRIMAIRE&lt;/b&gt;&lt;/u&gt;&lt;br&gt; (public)&lt;br&gt;&lt;br&gt;&lt;i&gt;RAILLICOURT');ECOLE_0080148T.addTo(ECOLE);</v>
      </c>
    </row>
    <row r="306" spans="1:10" x14ac:dyDescent="0.2">
      <c r="A306" t="s">
        <v>1645</v>
      </c>
      <c r="B306" t="s">
        <v>1646</v>
      </c>
      <c r="C306" t="s">
        <v>673</v>
      </c>
      <c r="D306" t="s">
        <v>4301</v>
      </c>
      <c r="E306" t="s">
        <v>4304</v>
      </c>
      <c r="F306" t="s">
        <v>553</v>
      </c>
      <c r="G306" t="s">
        <v>4591</v>
      </c>
      <c r="H306" t="s">
        <v>4592</v>
      </c>
      <c r="I306" t="s">
        <v>3075</v>
      </c>
      <c r="J306" t="str">
        <f t="shared" si="4"/>
        <v>var ECOLE_0080742N=L.circle([50.1119529,4.8219095], 50, {color:'purple',fillColor:'purple',fillOpacity: 0.5});ECOLE_0080742N.bindPopup('&lt;p align=center&gt; &lt;font size=2&gt;&lt;b&gt;&lt;u&gt;ECOLE PRIMAIRE&lt;/b&gt;&lt;/u&gt;&lt;br&gt; (public)&lt;br&gt;&lt;br&gt;&lt;i&gt;RANCENNES');ECOLE_0080742N.addTo(ECOLE);</v>
      </c>
    </row>
    <row r="307" spans="1:10" x14ac:dyDescent="0.2">
      <c r="A307" t="s">
        <v>143</v>
      </c>
      <c r="B307" t="s">
        <v>1647</v>
      </c>
      <c r="C307" t="s">
        <v>673</v>
      </c>
      <c r="D307" t="s">
        <v>4301</v>
      </c>
      <c r="E307" t="s">
        <v>4304</v>
      </c>
      <c r="F307" t="s">
        <v>553</v>
      </c>
      <c r="G307" t="s">
        <v>4593</v>
      </c>
      <c r="H307" t="s">
        <v>4594</v>
      </c>
      <c r="I307" t="s">
        <v>3075</v>
      </c>
      <c r="J307" t="str">
        <f t="shared" si="4"/>
        <v>var ECOLE_0080185H=L.circle([49.6041349,4.9582465], 50, {color:'purple',fillColor:'purple',fillOpacity: 0.5});ECOLE_0080185H.bindPopup('&lt;p align=center&gt; &lt;font size=2&gt;&lt;b&gt;&lt;u&gt;ECOLE PRIMAIRE&lt;/b&gt;&lt;/u&gt;&lt;br&gt; (public)&lt;br&gt;&lt;br&gt;&lt;i&gt;RAUCOURT-ET-FLABA');ECOLE_0080185H.addTo(ECOLE);</v>
      </c>
    </row>
    <row r="308" spans="1:10" x14ac:dyDescent="0.2">
      <c r="A308" t="s">
        <v>1648</v>
      </c>
      <c r="B308" t="s">
        <v>1649</v>
      </c>
      <c r="C308" t="s">
        <v>673</v>
      </c>
      <c r="D308" t="s">
        <v>4301</v>
      </c>
      <c r="E308" t="s">
        <v>4304</v>
      </c>
      <c r="F308" t="s">
        <v>553</v>
      </c>
      <c r="G308" t="s">
        <v>4595</v>
      </c>
      <c r="H308" t="s">
        <v>4596</v>
      </c>
      <c r="I308" t="s">
        <v>3075</v>
      </c>
      <c r="J308" t="str">
        <f t="shared" si="4"/>
        <v>var ECOLE_0080187K=L.circle([49.6517384,4.994459], 50, {color:'purple',fillColor:'purple',fillOpacity: 0.5});ECOLE_0080187K.bindPopup('&lt;p align=center&gt; &lt;font size=2&gt;&lt;b&gt;&lt;u&gt;ECOLE PRIMAIRE&lt;/b&gt;&lt;/u&gt;&lt;br&gt; (public)&lt;br&gt;&lt;br&gt;&lt;i&gt;REMILLY-AILLICOURT');ECOLE_0080187K.addTo(ECOLE);</v>
      </c>
    </row>
    <row r="309" spans="1:10" x14ac:dyDescent="0.2">
      <c r="A309" t="s">
        <v>1650</v>
      </c>
      <c r="B309" t="s">
        <v>1651</v>
      </c>
      <c r="C309" t="s">
        <v>673</v>
      </c>
      <c r="D309" t="s">
        <v>4301</v>
      </c>
      <c r="E309" t="s">
        <v>4304</v>
      </c>
      <c r="F309" t="s">
        <v>3145</v>
      </c>
      <c r="G309" t="s">
        <v>4597</v>
      </c>
      <c r="H309" t="s">
        <v>4598</v>
      </c>
      <c r="I309" t="s">
        <v>3617</v>
      </c>
      <c r="J309" t="str">
        <f t="shared" si="4"/>
        <v>var ECOLE_0080290X=L.circle([49.8388726,4.6035785], 50, {color:'purple',fillColor:'purple',fillOpacity: 0.5});ECOLE_0080290X.bindPopup('&lt;p align=center&gt; &lt;font size=2&gt;&lt;b&gt;&lt;u&gt;ECOLE PRIMAIRE JULES MICHELET&lt;/b&gt;&lt;/u&gt;&lt;br&gt; (public)&lt;br&gt;&lt;br&gt;&lt;i&gt;RENWEZ');ECOLE_0080290X.addTo(ECOLE);</v>
      </c>
    </row>
    <row r="310" spans="1:10" x14ac:dyDescent="0.2">
      <c r="A310" t="s">
        <v>48</v>
      </c>
      <c r="B310" t="s">
        <v>1652</v>
      </c>
      <c r="C310" t="s">
        <v>673</v>
      </c>
      <c r="D310" t="s">
        <v>4301</v>
      </c>
      <c r="E310" t="s">
        <v>4304</v>
      </c>
      <c r="F310" t="s">
        <v>3146</v>
      </c>
      <c r="G310" t="s">
        <v>4599</v>
      </c>
      <c r="H310" t="s">
        <v>4600</v>
      </c>
      <c r="I310" t="s">
        <v>3620</v>
      </c>
      <c r="J310" t="str">
        <f t="shared" si="4"/>
        <v>var ECOLE_0080491R=L.circle([49.5079716,4.3752067], 50, {color:'purple',fillColor:'purple',fillOpacity: 0.5});ECOLE_0080491R.bindPopup('&lt;p align=center&gt; &lt;font size=2&gt;&lt;b&gt;&lt;u&gt;ECOLE PRIMAIRE LOUIS JOUVET&lt;/b&gt;&lt;/u&gt;&lt;br&gt; (public)&lt;br&gt;&lt;br&gt;&lt;i&gt;RETHEL');ECOLE_0080491R.addTo(ECOLE);</v>
      </c>
    </row>
    <row r="311" spans="1:10" x14ac:dyDescent="0.2">
      <c r="A311" t="s">
        <v>48</v>
      </c>
      <c r="B311" t="s">
        <v>1653</v>
      </c>
      <c r="C311" t="s">
        <v>673</v>
      </c>
      <c r="D311" t="s">
        <v>4301</v>
      </c>
      <c r="E311" t="s">
        <v>4304</v>
      </c>
      <c r="F311" t="s">
        <v>3147</v>
      </c>
      <c r="G311" t="s">
        <v>4601</v>
      </c>
      <c r="H311" t="s">
        <v>4602</v>
      </c>
      <c r="I311" t="s">
        <v>3621</v>
      </c>
      <c r="J311" t="str">
        <f t="shared" si="4"/>
        <v>var ECOLE_0080493T=L.circle([49.5039082,4.3611493], 50, {color:'purple',fillColor:'purple',fillOpacity: 0.5});ECOLE_0080493T.bindPopup('&lt;p align=center&gt; &lt;font size=2&gt;&lt;b&gt;&lt;u&gt;ECOLE PRIMAIRE GAMBETTA&lt;/b&gt;&lt;/u&gt;&lt;br&gt; (public)&lt;br&gt;&lt;br&gt;&lt;i&gt;RETHEL');ECOLE_0080493T.addTo(ECOLE);</v>
      </c>
    </row>
    <row r="312" spans="1:10" x14ac:dyDescent="0.2">
      <c r="A312" t="s">
        <v>48</v>
      </c>
      <c r="B312" t="s">
        <v>1654</v>
      </c>
      <c r="C312" t="s">
        <v>673</v>
      </c>
      <c r="D312" t="s">
        <v>4301</v>
      </c>
      <c r="E312" t="s">
        <v>4304</v>
      </c>
      <c r="F312" t="s">
        <v>3148</v>
      </c>
      <c r="G312" t="s">
        <v>4603</v>
      </c>
      <c r="H312" t="s">
        <v>4604</v>
      </c>
      <c r="I312" t="s">
        <v>3622</v>
      </c>
      <c r="J312" t="str">
        <f t="shared" si="4"/>
        <v>var ECOLE_0080495V=L.circle([49.5104059,4.369071], 50, {color:'purple',fillColor:'purple',fillOpacity: 0.5});ECOLE_0080495V.bindPopup('&lt;p align=center&gt; &lt;font size=2&gt;&lt;b&gt;&lt;u&gt;ECOLE PRIMAIRE MAZARIN&lt;/b&gt;&lt;/u&gt;&lt;br&gt; (public)&lt;br&gt;&lt;br&gt;&lt;i&gt;RETHEL');ECOLE_0080495V.addTo(ECOLE);</v>
      </c>
    </row>
    <row r="313" spans="1:10" x14ac:dyDescent="0.2">
      <c r="A313" t="s">
        <v>48</v>
      </c>
      <c r="B313" t="s">
        <v>1655</v>
      </c>
      <c r="C313" t="s">
        <v>674</v>
      </c>
      <c r="D313" t="s">
        <v>4301</v>
      </c>
      <c r="E313" t="s">
        <v>4304</v>
      </c>
      <c r="F313" t="s">
        <v>3140</v>
      </c>
      <c r="G313" t="s">
        <v>4605</v>
      </c>
      <c r="H313" t="s">
        <v>4606</v>
      </c>
      <c r="I313" t="s">
        <v>3611</v>
      </c>
      <c r="J313" t="str">
        <f t="shared" si="4"/>
        <v>var ECOLE_0080882R=L.circle([49.503771,4.3645603], 50, {color:'purple',fillColor:'purple',fillOpacity: 0.5});ECOLE_0080882R.bindPopup('&lt;p align=center&gt; &lt;font size=2&gt;&lt;b&gt;&lt;u&gt;ECOLE PRIMAIRE SAINTE-THERESE&lt;/b&gt;&lt;/u&gt;&lt;br&gt; (privé)&lt;br&gt;&lt;br&gt;&lt;i&gt;RETHEL');ECOLE_0080882R.addTo(ECOLE);</v>
      </c>
    </row>
    <row r="314" spans="1:10" x14ac:dyDescent="0.2">
      <c r="A314" t="s">
        <v>48</v>
      </c>
      <c r="B314" t="s">
        <v>1656</v>
      </c>
      <c r="C314" t="s">
        <v>674</v>
      </c>
      <c r="D314" t="s">
        <v>4301</v>
      </c>
      <c r="E314" t="s">
        <v>4304</v>
      </c>
      <c r="F314" t="s">
        <v>453</v>
      </c>
      <c r="G314" t="s">
        <v>4607</v>
      </c>
      <c r="H314" t="s">
        <v>4608</v>
      </c>
      <c r="I314" t="s">
        <v>3562</v>
      </c>
      <c r="J314" t="str">
        <f t="shared" si="4"/>
        <v>var ECOLE_0080883S=L.circle([49.5061258,4.3684863], 50, {color:'purple',fillColor:'purple',fillOpacity: 0.5});ECOLE_0080883S.bindPopup('&lt;p align=center&gt; &lt;font size=2&gt;&lt;b&gt;&lt;u&gt;ECOLE PRIMAIRE NOTRE-DAME&lt;/b&gt;&lt;/u&gt;&lt;br&gt; (privé)&lt;br&gt;&lt;br&gt;&lt;i&gt;RETHEL');ECOLE_0080883S.addTo(ECOLE);</v>
      </c>
    </row>
    <row r="315" spans="1:10" x14ac:dyDescent="0.2">
      <c r="A315" t="s">
        <v>48</v>
      </c>
      <c r="B315" t="s">
        <v>1657</v>
      </c>
      <c r="C315" t="s">
        <v>673</v>
      </c>
      <c r="D315" t="s">
        <v>4301</v>
      </c>
      <c r="E315" t="s">
        <v>4304</v>
      </c>
      <c r="F315" t="s">
        <v>3149</v>
      </c>
      <c r="G315" t="s">
        <v>4609</v>
      </c>
      <c r="H315" t="s">
        <v>4610</v>
      </c>
      <c r="I315" t="s">
        <v>3624</v>
      </c>
      <c r="J315" t="str">
        <f t="shared" si="4"/>
        <v>var ECOLE_0080906S=L.circle([49.5139878,4.3722615], 50, {color:'purple',fillColor:'purple',fillOpacity: 0.5});ECOLE_0080906S.bindPopup('&lt;p align=center&gt; &lt;font size=2&gt;&lt;b&gt;&lt;u&gt;ECOLE PRIMAIRE JEAN MERMOZ&lt;/b&gt;&lt;/u&gt;&lt;br&gt; (public)&lt;br&gt;&lt;br&gt;&lt;i&gt;RETHEL');ECOLE_0080906S.addTo(ECOLE);</v>
      </c>
    </row>
    <row r="316" spans="1:10" x14ac:dyDescent="0.2">
      <c r="A316" t="s">
        <v>51</v>
      </c>
      <c r="B316" t="s">
        <v>1658</v>
      </c>
      <c r="C316" t="s">
        <v>673</v>
      </c>
      <c r="D316" t="s">
        <v>4301</v>
      </c>
      <c r="E316" t="s">
        <v>4304</v>
      </c>
      <c r="F316" t="s">
        <v>3150</v>
      </c>
      <c r="G316" t="s">
        <v>4611</v>
      </c>
      <c r="H316" t="s">
        <v>4612</v>
      </c>
      <c r="I316" t="s">
        <v>3626</v>
      </c>
      <c r="J316" t="str">
        <f t="shared" si="4"/>
        <v>var ECOLE_0080706Z=L.circle([49.9387182,4.6285653], 50, {color:'purple',fillColor:'purple',fillOpacity: 0.5});ECOLE_0080706Z.bindPopup('&lt;p align=center&gt; &lt;font size=2&gt;&lt;b&gt;&lt;u&gt;ECOLE PRIMAIRE LA CAMPAGNE&lt;/b&gt;&lt;/u&gt;&lt;br&gt; (public)&lt;br&gt;&lt;br&gt;&lt;i&gt;REVIN');ECOLE_0080706Z.addTo(ECOLE);</v>
      </c>
    </row>
    <row r="317" spans="1:10" x14ac:dyDescent="0.2">
      <c r="A317" t="s">
        <v>51</v>
      </c>
      <c r="B317" t="s">
        <v>1659</v>
      </c>
      <c r="C317" t="s">
        <v>673</v>
      </c>
      <c r="D317" t="s">
        <v>4301</v>
      </c>
      <c r="E317" t="s">
        <v>4304</v>
      </c>
      <c r="F317" t="s">
        <v>3150</v>
      </c>
      <c r="G317" t="s">
        <v>4613</v>
      </c>
      <c r="H317" t="s">
        <v>4614</v>
      </c>
      <c r="I317" t="s">
        <v>3627</v>
      </c>
      <c r="J317" t="str">
        <f t="shared" si="4"/>
        <v>var ECOLE_0080709C=L.circle([49.9374466,4.6310179], 50, {color:'purple',fillColor:'purple',fillOpacity: 0.5});ECOLE_0080709C.bindPopup('&lt;p align=center&gt; &lt;font size=2&gt;&lt;b&gt;&lt;u&gt;ECOLE MATERNELLE LA CAMPAGNE&lt;/b&gt;&lt;/u&gt;&lt;br&gt; (public)&lt;br&gt;&lt;br&gt;&lt;i&gt;REVIN');ECOLE_0080709C.addTo(ECOLE);</v>
      </c>
    </row>
    <row r="318" spans="1:10" x14ac:dyDescent="0.2">
      <c r="A318" t="s">
        <v>51</v>
      </c>
      <c r="B318" t="s">
        <v>1660</v>
      </c>
      <c r="C318" t="s">
        <v>673</v>
      </c>
      <c r="D318" t="s">
        <v>4301</v>
      </c>
      <c r="E318" t="s">
        <v>4304</v>
      </c>
      <c r="F318" t="s">
        <v>3092</v>
      </c>
      <c r="G318" t="s">
        <v>4615</v>
      </c>
      <c r="H318" t="s">
        <v>4616</v>
      </c>
      <c r="I318" t="s">
        <v>3628</v>
      </c>
      <c r="J318" t="str">
        <f t="shared" si="4"/>
        <v>var ECOLE_0080711E=L.circle([49.9305828,4.6514621], 50, {color:'purple',fillColor:'purple',fillOpacity: 0.5});ECOLE_0080711E.bindPopup('&lt;p align=center&gt; &lt;font size=2&gt;&lt;b&gt;&lt;u&gt;ECOLE PRIMAIRE CALMETTE&lt;/b&gt;&lt;/u&gt;&lt;br&gt; (public)&lt;br&gt;&lt;br&gt;&lt;i&gt;REVIN');ECOLE_0080711E.addTo(ECOLE);</v>
      </c>
    </row>
    <row r="319" spans="1:10" x14ac:dyDescent="0.2">
      <c r="A319" t="s">
        <v>51</v>
      </c>
      <c r="B319" t="s">
        <v>1661</v>
      </c>
      <c r="C319" t="s">
        <v>673</v>
      </c>
      <c r="D319" t="s">
        <v>4301</v>
      </c>
      <c r="E319" t="s">
        <v>4304</v>
      </c>
      <c r="F319" t="s">
        <v>3151</v>
      </c>
      <c r="G319" t="s">
        <v>4617</v>
      </c>
      <c r="H319" t="s">
        <v>4618</v>
      </c>
      <c r="I319" t="s">
        <v>3629</v>
      </c>
      <c r="J319" t="str">
        <f t="shared" si="4"/>
        <v>var ECOLE_0080713G=L.circle([49.9345484,4.6412064], 50, {color:'purple',fillColor:'purple',fillOpacity: 0.5});ECOLE_0080713G.bindPopup('&lt;p align=center&gt; &lt;font size=2&gt;&lt;b&gt;&lt;u&gt;ECOLE PRIMAIRE MICHEL TRABBIA&lt;/b&gt;&lt;/u&gt;&lt;br&gt; (public)&lt;br&gt;&lt;br&gt;&lt;i&gt;REVIN');ECOLE_0080713G.addTo(ECOLE);</v>
      </c>
    </row>
    <row r="320" spans="1:10" x14ac:dyDescent="0.2">
      <c r="A320" t="s">
        <v>54</v>
      </c>
      <c r="B320" t="s">
        <v>1662</v>
      </c>
      <c r="C320" t="s">
        <v>673</v>
      </c>
      <c r="D320" t="s">
        <v>4301</v>
      </c>
      <c r="E320" t="s">
        <v>4304</v>
      </c>
      <c r="F320" t="s">
        <v>3152</v>
      </c>
      <c r="G320" t="s">
        <v>4619</v>
      </c>
      <c r="H320" t="s">
        <v>4620</v>
      </c>
      <c r="I320" t="s">
        <v>3632</v>
      </c>
      <c r="J320" t="str">
        <f t="shared" si="4"/>
        <v>var ECOLE_0080189M=L.circle([49.8404502,4.5380316], 50, {color:'purple',fillColor:'purple',fillOpacity: 0.5});ECOLE_0080189M.bindPopup('&lt;p align=center&gt; &lt;font size=2&gt;&lt;b&gt;&lt;u&gt;ECOLE PRIMAIRE JULES DESPLOUS&lt;/b&gt;&lt;/u&gt;&lt;br&gt; (public)&lt;br&gt;&lt;br&gt;&lt;i&gt;RIMOGNE');ECOLE_0080189M.addTo(ECOLE);</v>
      </c>
    </row>
    <row r="321" spans="1:10" x14ac:dyDescent="0.2">
      <c r="A321" t="s">
        <v>54</v>
      </c>
      <c r="B321" t="s">
        <v>1663</v>
      </c>
      <c r="C321" t="s">
        <v>673</v>
      </c>
      <c r="D321" t="s">
        <v>4301</v>
      </c>
      <c r="E321" t="s">
        <v>4304</v>
      </c>
      <c r="F321" t="s">
        <v>3153</v>
      </c>
      <c r="G321" t="s">
        <v>4621</v>
      </c>
      <c r="H321" t="s">
        <v>4622</v>
      </c>
      <c r="I321" t="s">
        <v>3633</v>
      </c>
      <c r="J321" t="str">
        <f t="shared" si="4"/>
        <v>var ECOLE_0080190N=L.circle([49.8402546,4.5407892], 50, {color:'purple',fillColor:'purple',fillOpacity: 0.5});ECOLE_0080190N.bindPopup('&lt;p align=center&gt; &lt;font size=2&gt;&lt;b&gt;&lt;u&gt;ECOLE MATERNELLE HENRI BISTON&lt;/b&gt;&lt;/u&gt;&lt;br&gt; (public)&lt;br&gt;&lt;br&gt;&lt;i&gt;RIMOGNE');ECOLE_0080190N.addTo(ECOLE);</v>
      </c>
    </row>
    <row r="322" spans="1:10" x14ac:dyDescent="0.2">
      <c r="A322" t="s">
        <v>1664</v>
      </c>
      <c r="B322" t="s">
        <v>1665</v>
      </c>
      <c r="C322" t="s">
        <v>673</v>
      </c>
      <c r="D322" t="s">
        <v>4301</v>
      </c>
      <c r="E322" t="s">
        <v>4304</v>
      </c>
      <c r="F322" t="s">
        <v>553</v>
      </c>
      <c r="G322" t="s">
        <v>4623</v>
      </c>
      <c r="H322" t="s">
        <v>4624</v>
      </c>
      <c r="I322" t="s">
        <v>3075</v>
      </c>
      <c r="J322" t="str">
        <f t="shared" si="4"/>
        <v>var ECOLE_0080576H=L.circle([49.6900481,4.2492156], 50, {color:'purple',fillColor:'purple',fillOpacity: 0.5});ECOLE_0080576H.bindPopup('&lt;p align=center&gt; &lt;font size=2&gt;&lt;b&gt;&lt;u&gt;ECOLE PRIMAIRE&lt;/b&gt;&lt;/u&gt;&lt;br&gt; (public)&lt;br&gt;&lt;br&gt;&lt;i&gt;ROCQUIGNY');ECOLE_0080576H.addTo(ECOLE);</v>
      </c>
    </row>
    <row r="323" spans="1:10" x14ac:dyDescent="0.2">
      <c r="A323" t="s">
        <v>134</v>
      </c>
      <c r="B323" t="s">
        <v>1666</v>
      </c>
      <c r="C323" t="s">
        <v>673</v>
      </c>
      <c r="D323" t="s">
        <v>4301</v>
      </c>
      <c r="E323" t="s">
        <v>4304</v>
      </c>
      <c r="F323" t="s">
        <v>3113</v>
      </c>
      <c r="G323" t="s">
        <v>4625</v>
      </c>
      <c r="H323" t="s">
        <v>4626</v>
      </c>
      <c r="I323" t="s">
        <v>3574</v>
      </c>
      <c r="J323" t="str">
        <f t="shared" ref="J323:J386" si="5">"var "&amp;D323&amp;"_"&amp;B323&amp;"=L.circle(["&amp;G323&amp;","&amp;H323&amp;"], 50, {color:'"&amp; E323&amp;"',fillColor:'"&amp;E323&amp;"',fillOpacity: 0.5});"&amp;D323&amp;"_"&amp;B323&amp;".bindPopup('&lt;p align=center&gt; &lt;font size=2&gt;&lt;b&gt;&lt;u&gt;"&amp;I323&amp;"&lt;/b&gt;&lt;/u&gt;&lt;br&gt; "&amp;C323&amp;"&lt;br&gt;&lt;br&gt;&lt;i&gt;"&amp;A323&amp;"');"&amp;D323&amp;"_"&amp;B323&amp;".addTo("&amp;D323&amp;");"</f>
        <v>var ECOLE_0080191P=L.circle([49.924325,4.5220252], 50, {color:'purple',fillColor:'purple',fillOpacity: 0.5});ECOLE_0080191P.bindPopup('&lt;p align=center&gt; &lt;font size=2&gt;&lt;b&gt;&lt;u&gt;ECOLE PRIMAIRE PIERRE MENDES-FRANCE&lt;/b&gt;&lt;/u&gt;&lt;br&gt; (public)&lt;br&gt;&lt;br&gt;&lt;i&gt;ROCROI');ECOLE_0080191P.addTo(ECOLE);</v>
      </c>
    </row>
    <row r="324" spans="1:10" x14ac:dyDescent="0.2">
      <c r="A324" t="s">
        <v>134</v>
      </c>
      <c r="B324" t="s">
        <v>1667</v>
      </c>
      <c r="C324" t="s">
        <v>673</v>
      </c>
      <c r="D324" t="s">
        <v>4301</v>
      </c>
      <c r="E324" t="s">
        <v>4304</v>
      </c>
      <c r="F324" t="s">
        <v>3154</v>
      </c>
      <c r="G324" t="s">
        <v>4627</v>
      </c>
      <c r="H324" t="s">
        <v>4628</v>
      </c>
      <c r="I324" t="s">
        <v>6521</v>
      </c>
      <c r="J324" t="str">
        <f t="shared" si="5"/>
        <v>var ECOLE_0080194T=L.circle([49.932387,4.5400335], 50, {color:'purple',fillColor:'purple',fillOpacity: 0.5});ECOLE_0080194T.bindPopup('&lt;p align=center&gt; &lt;font size=2&gt;&lt;b&gt;&lt;u&gt;ECOLE PRIMAIRE D\'HIRAUMONT&lt;/b&gt;&lt;/u&gt;&lt;br&gt; (public)&lt;br&gt;&lt;br&gt;&lt;i&gt;ROCROI');ECOLE_0080194T.addTo(ECOLE);</v>
      </c>
    </row>
    <row r="325" spans="1:10" x14ac:dyDescent="0.2">
      <c r="A325" t="s">
        <v>1668</v>
      </c>
      <c r="B325" t="s">
        <v>1669</v>
      </c>
      <c r="C325" t="s">
        <v>673</v>
      </c>
      <c r="D325" t="s">
        <v>4301</v>
      </c>
      <c r="E325" t="s">
        <v>4304</v>
      </c>
      <c r="F325" t="s">
        <v>553</v>
      </c>
      <c r="G325" t="s">
        <v>4629</v>
      </c>
      <c r="H325" t="s">
        <v>4630</v>
      </c>
      <c r="I325" t="s">
        <v>3075</v>
      </c>
      <c r="J325" t="str">
        <f t="shared" si="5"/>
        <v>var ECOLE_0080401T=L.circle([49.7868897,4.4965254], 50, {color:'purple',fillColor:'purple',fillOpacity: 0.5});ECOLE_0080401T.bindPopup('&lt;p align=center&gt; &lt;font size=2&gt;&lt;b&gt;&lt;u&gt;ECOLE PRIMAIRE&lt;/b&gt;&lt;/u&gt;&lt;br&gt; (public)&lt;br&gt;&lt;br&gt;&lt;i&gt;ROUVROY-SUR-AUDRY');ECOLE_0080401T.addTo(ECOLE);</v>
      </c>
    </row>
    <row r="326" spans="1:10" x14ac:dyDescent="0.2">
      <c r="A326" t="s">
        <v>1670</v>
      </c>
      <c r="B326" t="s">
        <v>1671</v>
      </c>
      <c r="C326" t="s">
        <v>673</v>
      </c>
      <c r="D326" t="s">
        <v>4301</v>
      </c>
      <c r="E326" t="s">
        <v>4304</v>
      </c>
      <c r="F326" t="s">
        <v>553</v>
      </c>
      <c r="G326" t="s">
        <v>4631</v>
      </c>
      <c r="H326" t="s">
        <v>4632</v>
      </c>
      <c r="I326" t="s">
        <v>3075</v>
      </c>
      <c r="J326" t="str">
        <f t="shared" si="5"/>
        <v>var ECOLE_0080402U=L.circle([49.8077206,4.2660902], 50, {color:'purple',fillColor:'purple',fillOpacity: 0.5});ECOLE_0080402U.bindPopup('&lt;p align=center&gt; &lt;font size=2&gt;&lt;b&gt;&lt;u&gt;ECOLE PRIMAIRE&lt;/b&gt;&lt;/u&gt;&lt;br&gt; (public)&lt;br&gt;&lt;br&gt;&lt;i&gt;RUMIGNY');ECOLE_0080402U.addTo(ECOLE);</v>
      </c>
    </row>
    <row r="327" spans="1:10" x14ac:dyDescent="0.2">
      <c r="A327" t="s">
        <v>1672</v>
      </c>
      <c r="B327" t="s">
        <v>1673</v>
      </c>
      <c r="C327" t="s">
        <v>673</v>
      </c>
      <c r="D327" t="s">
        <v>4301</v>
      </c>
      <c r="E327" t="s">
        <v>4304</v>
      </c>
      <c r="F327" t="s">
        <v>3155</v>
      </c>
      <c r="G327" t="s">
        <v>4633</v>
      </c>
      <c r="H327" t="s">
        <v>4634</v>
      </c>
      <c r="I327" t="s">
        <v>3635</v>
      </c>
      <c r="J327" t="str">
        <f t="shared" si="5"/>
        <v>var ECOLE_0080519W=L.circle([49.5138478,4.1252244], 50, {color:'purple',fillColor:'purple',fillOpacity: 0.5});ECOLE_0080519W.bindPopup('&lt;p align=center&gt; &lt;font size=2&gt;&lt;b&gt;&lt;u&gt;ECOLE PRIMAIRE ARC-EN-CIEL&lt;/b&gt;&lt;/u&gt;&lt;br&gt; (public)&lt;br&gt;&lt;br&gt;&lt;i&gt;SAINT-GERMAINMONT');ECOLE_0080519W.addTo(ECOLE);</v>
      </c>
    </row>
    <row r="328" spans="1:10" x14ac:dyDescent="0.2">
      <c r="A328" t="s">
        <v>1674</v>
      </c>
      <c r="B328" t="s">
        <v>1675</v>
      </c>
      <c r="C328" t="s">
        <v>673</v>
      </c>
      <c r="D328" t="s">
        <v>4301</v>
      </c>
      <c r="E328" t="s">
        <v>4304</v>
      </c>
      <c r="F328" t="s">
        <v>553</v>
      </c>
      <c r="G328" t="s">
        <v>4635</v>
      </c>
      <c r="H328" t="s">
        <v>4636</v>
      </c>
      <c r="I328" t="s">
        <v>3075</v>
      </c>
      <c r="J328" t="str">
        <f t="shared" si="5"/>
        <v>var ECOLE_0080337Y=L.circle([49.7637748,4.7711076], 50, {color:'purple',fillColor:'purple',fillOpacity: 0.5});ECOLE_0080337Y.bindPopup('&lt;p align=center&gt; &lt;font size=2&gt;&lt;b&gt;&lt;u&gt;ECOLE PRIMAIRE&lt;/b&gt;&lt;/u&gt;&lt;br&gt; (public)&lt;br&gt;&lt;br&gt;&lt;i&gt;SAINT-LAURENT');ECOLE_0080337Y.addTo(ECOLE);</v>
      </c>
    </row>
    <row r="329" spans="1:10" x14ac:dyDescent="0.2">
      <c r="A329" t="s">
        <v>1676</v>
      </c>
      <c r="B329" t="s">
        <v>1677</v>
      </c>
      <c r="C329" t="s">
        <v>673</v>
      </c>
      <c r="D329" t="s">
        <v>4301</v>
      </c>
      <c r="E329" t="s">
        <v>4304</v>
      </c>
      <c r="F329" t="s">
        <v>553</v>
      </c>
      <c r="G329" t="s">
        <v>4637</v>
      </c>
      <c r="H329" t="s">
        <v>4638</v>
      </c>
      <c r="I329" t="s">
        <v>3075</v>
      </c>
      <c r="J329" t="str">
        <f t="shared" si="5"/>
        <v>var ECOLE_0080537R=L.circle([49.4554024,4.2196277], 50, {color:'purple',fillColor:'purple',fillOpacity: 0.5});ECOLE_0080537R.bindPopup('&lt;p align=center&gt; &lt;font size=2&gt;&lt;b&gt;&lt;u&gt;ECOLE PRIMAIRE&lt;/b&gt;&lt;/u&gt;&lt;br&gt; (public)&lt;br&gt;&lt;br&gt;&lt;i&gt;SAINT-LOUP-EN-CHAMPAGNE');ECOLE_0080537R.addTo(ECOLE);</v>
      </c>
    </row>
    <row r="330" spans="1:10" x14ac:dyDescent="0.2">
      <c r="A330" t="s">
        <v>1678</v>
      </c>
      <c r="B330" t="s">
        <v>1679</v>
      </c>
      <c r="C330" t="s">
        <v>673</v>
      </c>
      <c r="D330" t="s">
        <v>4301</v>
      </c>
      <c r="E330" t="s">
        <v>4304</v>
      </c>
      <c r="F330" t="s">
        <v>553</v>
      </c>
      <c r="G330" t="s">
        <v>4639</v>
      </c>
      <c r="H330" t="s">
        <v>4640</v>
      </c>
      <c r="I330" t="s">
        <v>1448</v>
      </c>
      <c r="J330" t="str">
        <f t="shared" si="5"/>
        <v>var ECOLE_0080252F=L.circle([49.5746061,4.6161769], 50, {color:'purple',fillColor:'purple',fillOpacity: 0.5});ECOLE_0080252F.bindPopup('&lt;p align=center&gt; &lt;font size=2&gt;&lt;b&gt;&lt;u&gt;ECOLE MATERNELLE&lt;/b&gt;&lt;/u&gt;&lt;br&gt; (public)&lt;br&gt;&lt;br&gt;&lt;i&gt;SAINT-LOUP-TERRIER');ECOLE_0080252F.addTo(ECOLE);</v>
      </c>
    </row>
    <row r="331" spans="1:10" x14ac:dyDescent="0.2">
      <c r="A331" t="s">
        <v>1680</v>
      </c>
      <c r="B331" t="s">
        <v>1681</v>
      </c>
      <c r="C331" t="s">
        <v>673</v>
      </c>
      <c r="D331" t="s">
        <v>4301</v>
      </c>
      <c r="E331" t="s">
        <v>4304</v>
      </c>
      <c r="F331" t="s">
        <v>3156</v>
      </c>
      <c r="G331" t="s">
        <v>4641</v>
      </c>
      <c r="H331" t="s">
        <v>4642</v>
      </c>
      <c r="I331" t="s">
        <v>3636</v>
      </c>
      <c r="J331" t="str">
        <f t="shared" si="5"/>
        <v>var ECOLE_0080776A=L.circle([49.7409497,4.9211368], 50, {color:'purple',fillColor:'purple',fillOpacity: 0.5});ECOLE_0080776A.bindPopup('&lt;p align=center&gt; &lt;font size=2&gt;&lt;b&gt;&lt;u&gt;ECOLE ELEMENTAIRE ARSÈNE GRÉGOIRE&lt;/b&gt;&lt;/u&gt;&lt;br&gt; (public)&lt;br&gt;&lt;br&gt;&lt;i&gt;SAINT-MENGES');ECOLE_0080776A.addTo(ECOLE);</v>
      </c>
    </row>
    <row r="332" spans="1:10" x14ac:dyDescent="0.2">
      <c r="A332" t="s">
        <v>1680</v>
      </c>
      <c r="B332" t="s">
        <v>1682</v>
      </c>
      <c r="C332" t="s">
        <v>673</v>
      </c>
      <c r="D332" t="s">
        <v>4301</v>
      </c>
      <c r="E332" t="s">
        <v>4304</v>
      </c>
      <c r="F332" t="s">
        <v>553</v>
      </c>
      <c r="G332" t="s">
        <v>4643</v>
      </c>
      <c r="H332" t="s">
        <v>4644</v>
      </c>
      <c r="I332" t="s">
        <v>1448</v>
      </c>
      <c r="J332" t="str">
        <f t="shared" si="5"/>
        <v>var ECOLE_0080777B=L.circle([49.7367784,4.9231975], 50, {color:'purple',fillColor:'purple',fillOpacity: 0.5});ECOLE_0080777B.bindPopup('&lt;p align=center&gt; &lt;font size=2&gt;&lt;b&gt;&lt;u&gt;ECOLE MATERNELLE&lt;/b&gt;&lt;/u&gt;&lt;br&gt; (public)&lt;br&gt;&lt;br&gt;&lt;i&gt;SAINT-MENGES');ECOLE_0080777B.addTo(ECOLE);</v>
      </c>
    </row>
    <row r="333" spans="1:10" x14ac:dyDescent="0.2">
      <c r="A333" t="s">
        <v>1683</v>
      </c>
      <c r="B333" t="s">
        <v>1684</v>
      </c>
      <c r="C333" t="s">
        <v>673</v>
      </c>
      <c r="D333" t="s">
        <v>4301</v>
      </c>
      <c r="E333" t="s">
        <v>4304</v>
      </c>
      <c r="F333" t="s">
        <v>553</v>
      </c>
      <c r="G333" t="s">
        <v>4645</v>
      </c>
      <c r="H333" t="s">
        <v>4646</v>
      </c>
      <c r="I333" t="s">
        <v>3075</v>
      </c>
      <c r="J333" t="str">
        <f t="shared" si="5"/>
        <v>var ECOLE_0080559P=L.circle([49.5742861,4.5026015], 50, {color:'purple',fillColor:'purple',fillOpacity: 0.5});ECOLE_0080559P.bindPopup('&lt;p align=center&gt; &lt;font size=2&gt;&lt;b&gt;&lt;u&gt;ECOLE PRIMAIRE&lt;/b&gt;&lt;/u&gt;&lt;br&gt; (public)&lt;br&gt;&lt;br&gt;&lt;i&gt;SAULCES-MONCLIN');ECOLE_0080559P.addTo(ECOLE);</v>
      </c>
    </row>
    <row r="334" spans="1:10" x14ac:dyDescent="0.2">
      <c r="A334" t="s">
        <v>112</v>
      </c>
      <c r="B334" t="s">
        <v>1685</v>
      </c>
      <c r="C334" t="s">
        <v>673</v>
      </c>
      <c r="D334" t="s">
        <v>4301</v>
      </c>
      <c r="E334" t="s">
        <v>4304</v>
      </c>
      <c r="F334" t="s">
        <v>553</v>
      </c>
      <c r="G334" t="s">
        <v>4647</v>
      </c>
      <c r="H334" t="s">
        <v>4648</v>
      </c>
      <c r="I334" t="s">
        <v>3075</v>
      </c>
      <c r="J334" t="str">
        <f t="shared" si="5"/>
        <v>var ECOLE_0080486K=L.circle([49.4977528,4.3632262], 50, {color:'purple',fillColor:'purple',fillOpacity: 0.5});ECOLE_0080486K.bindPopup('&lt;p align=center&gt; &lt;font size=2&gt;&lt;b&gt;&lt;u&gt;ECOLE PRIMAIRE&lt;/b&gt;&lt;/u&gt;&lt;br&gt; (public)&lt;br&gt;&lt;br&gt;&lt;i&gt;SAULT-LES-RETHEL');ECOLE_0080486K.addTo(ECOLE);</v>
      </c>
    </row>
    <row r="335" spans="1:10" x14ac:dyDescent="0.2">
      <c r="A335" t="s">
        <v>1686</v>
      </c>
      <c r="B335" t="s">
        <v>1687</v>
      </c>
      <c r="C335" t="s">
        <v>673</v>
      </c>
      <c r="D335" t="s">
        <v>4301</v>
      </c>
      <c r="E335" t="s">
        <v>4304</v>
      </c>
      <c r="F335" t="s">
        <v>553</v>
      </c>
      <c r="G335" t="s">
        <v>4649</v>
      </c>
      <c r="H335" t="s">
        <v>4650</v>
      </c>
      <c r="I335" t="s">
        <v>3075</v>
      </c>
      <c r="J335" t="str">
        <f t="shared" si="5"/>
        <v>var ECOLE_0080197W=L.circle([49.3589411,4.7258027], 50, {color:'purple',fillColor:'purple',fillOpacity: 0.5});ECOLE_0080197W.bindPopup('&lt;p align=center&gt; &lt;font size=2&gt;&lt;b&gt;&lt;u&gt;ECOLE PRIMAIRE&lt;/b&gt;&lt;/u&gt;&lt;br&gt; (public)&lt;br&gt;&lt;br&gt;&lt;i&gt;SAVIGNY-SUR-AISNE');ECOLE_0080197W.addTo(ECOLE);</v>
      </c>
    </row>
    <row r="336" spans="1:10" x14ac:dyDescent="0.2">
      <c r="A336" t="s">
        <v>1688</v>
      </c>
      <c r="B336" t="s">
        <v>1689</v>
      </c>
      <c r="C336" t="s">
        <v>673</v>
      </c>
      <c r="D336" t="s">
        <v>4301</v>
      </c>
      <c r="E336" t="s">
        <v>4304</v>
      </c>
      <c r="F336" t="s">
        <v>553</v>
      </c>
      <c r="G336" t="s">
        <v>4651</v>
      </c>
      <c r="H336" t="s">
        <v>4652</v>
      </c>
      <c r="I336" t="s">
        <v>3075</v>
      </c>
      <c r="J336" t="str">
        <f t="shared" si="5"/>
        <v>var ECOLE_0080298F=L.circle([49.8605216,4.6549106], 50, {color:'purple',fillColor:'purple',fillOpacity: 0.5});ECOLE_0080298F.bindPopup('&lt;p align=center&gt; &lt;font size=2&gt;&lt;b&gt;&lt;u&gt;ECOLE PRIMAIRE&lt;/b&gt;&lt;/u&gt;&lt;br&gt; (public)&lt;br&gt;&lt;br&gt;&lt;i&gt;SECHEVAL');ECOLE_0080298F.addTo(ECOLE);</v>
      </c>
    </row>
    <row r="337" spans="1:10" x14ac:dyDescent="0.2">
      <c r="A337" t="s">
        <v>57</v>
      </c>
      <c r="B337" t="s">
        <v>1690</v>
      </c>
      <c r="C337" t="s">
        <v>673</v>
      </c>
      <c r="D337" t="s">
        <v>4301</v>
      </c>
      <c r="E337" t="s">
        <v>4304</v>
      </c>
      <c r="F337" t="s">
        <v>3157</v>
      </c>
      <c r="G337" t="s">
        <v>4653</v>
      </c>
      <c r="H337" t="s">
        <v>4654</v>
      </c>
      <c r="I337" t="s">
        <v>3643</v>
      </c>
      <c r="J337" t="str">
        <f t="shared" si="5"/>
        <v>var ECOLE_0080606R=L.circle([49.7026241,4.9639892], 50, {color:'purple',fillColor:'purple',fillOpacity: 0.5});ECOLE_0080606R.bindPopup('&lt;p align=center&gt; &lt;font size=2&gt;&lt;b&gt;&lt;u&gt;ECOLE PRIMAIRE PIERRE CONGAR/FOND DE GIVONNE&lt;/b&gt;&lt;/u&gt;&lt;br&gt; (public)&lt;br&gt;&lt;br&gt;&lt;i&gt;SEDAN');ECOLE_0080606R.addTo(ECOLE);</v>
      </c>
    </row>
    <row r="338" spans="1:10" x14ac:dyDescent="0.2">
      <c r="A338" t="s">
        <v>57</v>
      </c>
      <c r="B338" t="s">
        <v>1691</v>
      </c>
      <c r="C338" t="s">
        <v>673</v>
      </c>
      <c r="D338" t="s">
        <v>4301</v>
      </c>
      <c r="E338" t="s">
        <v>4304</v>
      </c>
      <c r="F338" t="s">
        <v>3158</v>
      </c>
      <c r="G338" t="s">
        <v>4655</v>
      </c>
      <c r="H338" t="s">
        <v>4656</v>
      </c>
      <c r="I338" t="s">
        <v>3644</v>
      </c>
      <c r="J338" t="str">
        <f t="shared" si="5"/>
        <v>var ECOLE_0080609U=L.circle([49.702564,4.9328159], 50, {color:'purple',fillColor:'purple',fillOpacity: 0.5});ECOLE_0080609U.bindPopup('&lt;p align=center&gt; &lt;font size=2&gt;&lt;b&gt;&lt;u&gt;ECOLE PRIMAIRE LECLERC-ADAM&lt;/b&gt;&lt;/u&gt;&lt;br&gt; (public)&lt;br&gt;&lt;br&gt;&lt;i&gt;SEDAN');ECOLE_0080609U.addTo(ECOLE);</v>
      </c>
    </row>
    <row r="339" spans="1:10" x14ac:dyDescent="0.2">
      <c r="A339" t="s">
        <v>57</v>
      </c>
      <c r="B339" t="s">
        <v>1692</v>
      </c>
      <c r="C339" t="s">
        <v>673</v>
      </c>
      <c r="D339" t="s">
        <v>4301</v>
      </c>
      <c r="E339" t="s">
        <v>4304</v>
      </c>
      <c r="F339" t="s">
        <v>3159</v>
      </c>
      <c r="G339" t="s">
        <v>4657</v>
      </c>
      <c r="H339" t="s">
        <v>4658</v>
      </c>
      <c r="I339" t="s">
        <v>3645</v>
      </c>
      <c r="J339" t="str">
        <f t="shared" si="5"/>
        <v>var ECOLE_0080610V=L.circle([49.6958484,4.9137471], 50, {color:'purple',fillColor:'purple',fillOpacity: 0.5});ECOLE_0080610V.bindPopup('&lt;p align=center&gt; &lt;font size=2&gt;&lt;b&gt;&lt;u&gt;ECOLE PRIMAIRE BELLEVUE&lt;/b&gt;&lt;/u&gt;&lt;br&gt; (public)&lt;br&gt;&lt;br&gt;&lt;i&gt;SEDAN');ECOLE_0080610V.addTo(ECOLE);</v>
      </c>
    </row>
    <row r="340" spans="1:10" x14ac:dyDescent="0.2">
      <c r="A340" t="s">
        <v>57</v>
      </c>
      <c r="B340" t="s">
        <v>1693</v>
      </c>
      <c r="C340" t="s">
        <v>673</v>
      </c>
      <c r="D340" t="s">
        <v>4301</v>
      </c>
      <c r="E340" t="s">
        <v>4304</v>
      </c>
      <c r="F340" t="s">
        <v>3160</v>
      </c>
      <c r="G340" t="s">
        <v>4659</v>
      </c>
      <c r="H340" t="s">
        <v>4660</v>
      </c>
      <c r="I340" t="s">
        <v>3646</v>
      </c>
      <c r="J340" t="str">
        <f t="shared" si="5"/>
        <v>var ECOLE_0080617C=L.circle([49.6865736,4.905957], 50, {color:'purple',fillColor:'purple',fillOpacity: 0.5});ECOLE_0080617C.bindPopup('&lt;p align=center&gt; &lt;font size=2&gt;&lt;b&gt;&lt;u&gt;ECOLE PRIMAIRE FRENOIS&lt;/b&gt;&lt;/u&gt;&lt;br&gt; (public)&lt;br&gt;&lt;br&gt;&lt;i&gt;SEDAN');ECOLE_0080617C.addTo(ECOLE);</v>
      </c>
    </row>
    <row r="341" spans="1:10" x14ac:dyDescent="0.2">
      <c r="A341" t="s">
        <v>57</v>
      </c>
      <c r="B341" t="s">
        <v>1694</v>
      </c>
      <c r="C341" t="s">
        <v>673</v>
      </c>
      <c r="D341" t="s">
        <v>4301</v>
      </c>
      <c r="E341" t="s">
        <v>4304</v>
      </c>
      <c r="F341" t="s">
        <v>3161</v>
      </c>
      <c r="G341" t="s">
        <v>4661</v>
      </c>
      <c r="H341" t="s">
        <v>4662</v>
      </c>
      <c r="I341" t="s">
        <v>3647</v>
      </c>
      <c r="J341" t="str">
        <f t="shared" si="5"/>
        <v>var ECOLE_0080779D=L.circle([49.7061581,4.9389927], 50, {color:'purple',fillColor:'purple',fillOpacity: 0.5});ECOLE_0080779D.bindPopup('&lt;p align=center&gt; &lt;font size=2&gt;&lt;b&gt;&lt;u&gt;ECOLE PRIMAIRE LA PRAIRIE&lt;/b&gt;&lt;/u&gt;&lt;br&gt; (public)&lt;br&gt;&lt;br&gt;&lt;i&gt;SEDAN');ECOLE_0080779D.addTo(ECOLE);</v>
      </c>
    </row>
    <row r="342" spans="1:10" x14ac:dyDescent="0.2">
      <c r="A342" t="s">
        <v>57</v>
      </c>
      <c r="B342" t="s">
        <v>1695</v>
      </c>
      <c r="C342" t="s">
        <v>673</v>
      </c>
      <c r="D342" t="s">
        <v>4301</v>
      </c>
      <c r="E342" t="s">
        <v>4304</v>
      </c>
      <c r="F342" t="s">
        <v>3162</v>
      </c>
      <c r="G342" t="s">
        <v>4663</v>
      </c>
      <c r="H342" t="s">
        <v>4664</v>
      </c>
      <c r="I342" t="s">
        <v>3648</v>
      </c>
      <c r="J342" t="str">
        <f t="shared" si="5"/>
        <v>var ECOLE_0080780E=L.circle([49.6971317,4.9456194], 50, {color:'purple',fillColor:'purple',fillOpacity: 0.5});ECOLE_0080780E.bindPopup('&lt;p align=center&gt; &lt;font size=2&gt;&lt;b&gt;&lt;u&gt;ECOLE PRIMAIRE GEORGES OUVRARD&lt;/b&gt;&lt;/u&gt;&lt;br&gt; (public)&lt;br&gt;&lt;br&gt;&lt;i&gt;SEDAN');ECOLE_0080780E.addTo(ECOLE);</v>
      </c>
    </row>
    <row r="343" spans="1:10" x14ac:dyDescent="0.2">
      <c r="A343" t="s">
        <v>57</v>
      </c>
      <c r="B343" t="s">
        <v>1696</v>
      </c>
      <c r="C343" t="s">
        <v>673</v>
      </c>
      <c r="D343" t="s">
        <v>4301</v>
      </c>
      <c r="E343" t="s">
        <v>4304</v>
      </c>
      <c r="F343" t="s">
        <v>3163</v>
      </c>
      <c r="G343" t="s">
        <v>4665</v>
      </c>
      <c r="H343" t="s">
        <v>4666</v>
      </c>
      <c r="I343" t="s">
        <v>3649</v>
      </c>
      <c r="J343" t="str">
        <f t="shared" si="5"/>
        <v>var ECOLE_0080781F=L.circle([49.7042861,4.9418501], 50, {color:'purple',fillColor:'purple',fillOpacity: 0.5});ECOLE_0080781F.bindPopup('&lt;p align=center&gt; &lt;font size=2&gt;&lt;b&gt;&lt;u&gt;ECOLE PRIMAIRE BLANPAIN&lt;/b&gt;&lt;/u&gt;&lt;br&gt; (public)&lt;br&gt;&lt;br&gt;&lt;i&gt;SEDAN');ECOLE_0080781F.addTo(ECOLE);</v>
      </c>
    </row>
    <row r="344" spans="1:10" x14ac:dyDescent="0.2">
      <c r="A344" t="s">
        <v>57</v>
      </c>
      <c r="B344" t="s">
        <v>1697</v>
      </c>
      <c r="C344" t="s">
        <v>673</v>
      </c>
      <c r="D344" t="s">
        <v>4301</v>
      </c>
      <c r="E344" t="s">
        <v>4304</v>
      </c>
      <c r="F344" t="s">
        <v>3164</v>
      </c>
      <c r="G344" t="s">
        <v>4667</v>
      </c>
      <c r="H344" t="s">
        <v>4668</v>
      </c>
      <c r="I344" t="s">
        <v>3650</v>
      </c>
      <c r="J344" t="str">
        <f t="shared" si="5"/>
        <v>var ECOLE_0080782G=L.circle([49.7047443,4.9456357], 50, {color:'purple',fillColor:'purple',fillOpacity: 0.5});ECOLE_0080782G.bindPopup('&lt;p align=center&gt; &lt;font size=2&gt;&lt;b&gt;&lt;u&gt;ECOLE MATERNELLE RESIDENCE&lt;/b&gt;&lt;/u&gt;&lt;br&gt; (public)&lt;br&gt;&lt;br&gt;&lt;i&gt;SEDAN');ECOLE_0080782G.addTo(ECOLE);</v>
      </c>
    </row>
    <row r="345" spans="1:10" x14ac:dyDescent="0.2">
      <c r="A345" t="s">
        <v>57</v>
      </c>
      <c r="B345" t="s">
        <v>1698</v>
      </c>
      <c r="C345" t="s">
        <v>674</v>
      </c>
      <c r="D345" t="s">
        <v>4301</v>
      </c>
      <c r="E345" t="s">
        <v>4304</v>
      </c>
      <c r="F345" t="s">
        <v>3165</v>
      </c>
      <c r="G345" t="s">
        <v>4669</v>
      </c>
      <c r="H345" t="s">
        <v>4670</v>
      </c>
      <c r="I345" t="s">
        <v>3652</v>
      </c>
      <c r="J345" t="str">
        <f t="shared" si="5"/>
        <v>var ECOLE_0080888X=L.circle([49.6987598,4.9503719], 50, {color:'purple',fillColor:'purple',fillOpacity: 0.5});ECOLE_0080888X.bindPopup('&lt;p align=center&gt; &lt;font size=2&gt;&lt;b&gt;&lt;u&gt;ECOLE PRIMAIRE DE LA SALLE&lt;/b&gt;&lt;/u&gt;&lt;br&gt; (privé)&lt;br&gt;&lt;br&gt;&lt;i&gt;SEDAN');ECOLE_0080888X.addTo(ECOLE);</v>
      </c>
    </row>
    <row r="346" spans="1:10" x14ac:dyDescent="0.2">
      <c r="A346" t="s">
        <v>57</v>
      </c>
      <c r="B346" t="s">
        <v>1699</v>
      </c>
      <c r="C346" t="s">
        <v>674</v>
      </c>
      <c r="D346" t="s">
        <v>4301</v>
      </c>
      <c r="E346" t="s">
        <v>4304</v>
      </c>
      <c r="F346" t="s">
        <v>3166</v>
      </c>
      <c r="G346" t="s">
        <v>4671</v>
      </c>
      <c r="H346" t="s">
        <v>4672</v>
      </c>
      <c r="I346" t="s">
        <v>3653</v>
      </c>
      <c r="J346" t="str">
        <f t="shared" si="5"/>
        <v>var ECOLE_0080889Y=L.circle([49.7034044,4.9388663], 50, {color:'purple',fillColor:'purple',fillOpacity: 0.5});ECOLE_0080889Y.bindPopup('&lt;p align=center&gt; &lt;font size=2&gt;&lt;b&gt;&lt;u&gt;ECOLE PRIMAIRE DU SACRE-COEUR&lt;/b&gt;&lt;/u&gt;&lt;br&gt; (privé)&lt;br&gt;&lt;br&gt;&lt;i&gt;SEDAN');ECOLE_0080889Y.addTo(ECOLE);</v>
      </c>
    </row>
    <row r="347" spans="1:10" x14ac:dyDescent="0.2">
      <c r="A347" t="s">
        <v>57</v>
      </c>
      <c r="B347" t="s">
        <v>1700</v>
      </c>
      <c r="C347" t="s">
        <v>673</v>
      </c>
      <c r="D347" t="s">
        <v>4301</v>
      </c>
      <c r="E347" t="s">
        <v>4304</v>
      </c>
      <c r="F347" t="s">
        <v>3167</v>
      </c>
      <c r="G347" t="s">
        <v>4673</v>
      </c>
      <c r="H347" t="s">
        <v>4674</v>
      </c>
      <c r="I347" t="s">
        <v>6522</v>
      </c>
      <c r="J347" t="str">
        <f t="shared" si="5"/>
        <v>var ECOLE_0080920G=L.circle([49.693541,4.9489857], 50, {color:'purple',fillColor:'purple',fillOpacity: 0.5});ECOLE_0080920G.bindPopup('&lt;p align=center&gt; &lt;font size=2&gt;&lt;b&gt;&lt;u&gt;ECOLE PRIMAIRE L\'ESPLANADE&lt;/b&gt;&lt;/u&gt;&lt;br&gt; (public)&lt;br&gt;&lt;br&gt;&lt;i&gt;SEDAN');ECOLE_0080920G.addTo(ECOLE);</v>
      </c>
    </row>
    <row r="348" spans="1:10" x14ac:dyDescent="0.2">
      <c r="A348" t="s">
        <v>57</v>
      </c>
      <c r="B348" t="s">
        <v>1701</v>
      </c>
      <c r="C348" t="s">
        <v>673</v>
      </c>
      <c r="D348" t="s">
        <v>4301</v>
      </c>
      <c r="E348" t="s">
        <v>4304</v>
      </c>
      <c r="F348" t="s">
        <v>3168</v>
      </c>
      <c r="G348" t="s">
        <v>4675</v>
      </c>
      <c r="H348" t="s">
        <v>4676</v>
      </c>
      <c r="I348" t="s">
        <v>3655</v>
      </c>
      <c r="J348" t="str">
        <f t="shared" si="5"/>
        <v>var ECOLE_0080988F=L.circle([49.6940491,4.9366942], 50, {color:'purple',fillColor:'purple',fillOpacity: 0.5});ECOLE_0080988F.bindPopup('&lt;p align=center&gt; &lt;font size=2&gt;&lt;b&gt;&lt;u&gt;ECOLE MATERNELLE LA PLAGE&lt;/b&gt;&lt;/u&gt;&lt;br&gt; (public)&lt;br&gt;&lt;br&gt;&lt;i&gt;SEDAN');ECOLE_0080988F.addTo(ECOLE);</v>
      </c>
    </row>
    <row r="349" spans="1:10" x14ac:dyDescent="0.2">
      <c r="A349" t="s">
        <v>1389</v>
      </c>
      <c r="B349" t="s">
        <v>1702</v>
      </c>
      <c r="C349" t="s">
        <v>673</v>
      </c>
      <c r="D349" t="s">
        <v>4301</v>
      </c>
      <c r="E349" t="s">
        <v>4304</v>
      </c>
      <c r="F349" t="s">
        <v>553</v>
      </c>
      <c r="G349" t="s">
        <v>4677</v>
      </c>
      <c r="H349" t="s">
        <v>4678</v>
      </c>
      <c r="I349" t="s">
        <v>3075</v>
      </c>
      <c r="J349" t="str">
        <f t="shared" si="5"/>
        <v>var ECOLE_0080150V=L.circle([49.6977084,4.4204715], 50, {color:'purple',fillColor:'purple',fillOpacity: 0.5});ECOLE_0080150V.bindPopup('&lt;p align=center&gt; &lt;font size=2&gt;&lt;b&gt;&lt;u&gt;ECOLE PRIMAIRE&lt;/b&gt;&lt;/u&gt;&lt;br&gt; (public)&lt;br&gt;&lt;br&gt;&lt;i&gt;SIGNY-L\'ABBAYE');ECOLE_0080150V.addTo(ECOLE);</v>
      </c>
    </row>
    <row r="350" spans="1:10" x14ac:dyDescent="0.2">
      <c r="A350" t="s">
        <v>1389</v>
      </c>
      <c r="B350" t="s">
        <v>1703</v>
      </c>
      <c r="C350" t="s">
        <v>673</v>
      </c>
      <c r="D350" t="s">
        <v>4301</v>
      </c>
      <c r="E350" t="s">
        <v>4304</v>
      </c>
      <c r="F350" t="s">
        <v>553</v>
      </c>
      <c r="G350" t="s">
        <v>983</v>
      </c>
      <c r="H350" t="s">
        <v>984</v>
      </c>
      <c r="I350" t="s">
        <v>1448</v>
      </c>
      <c r="J350" t="str">
        <f t="shared" si="5"/>
        <v>var ECOLE_0080152X=L.circle([49.6987289,4.4199636], 50, {color:'purple',fillColor:'purple',fillOpacity: 0.5});ECOLE_0080152X.bindPopup('&lt;p align=center&gt; &lt;font size=2&gt;&lt;b&gt;&lt;u&gt;ECOLE MATERNELLE&lt;/b&gt;&lt;/u&gt;&lt;br&gt; (public)&lt;br&gt;&lt;br&gt;&lt;i&gt;SIGNY-L\'ABBAYE');ECOLE_0080152X.addTo(ECOLE);</v>
      </c>
    </row>
    <row r="351" spans="1:10" x14ac:dyDescent="0.2">
      <c r="A351" t="s">
        <v>148</v>
      </c>
      <c r="B351" t="s">
        <v>1704</v>
      </c>
      <c r="C351" t="s">
        <v>673</v>
      </c>
      <c r="D351" t="s">
        <v>4301</v>
      </c>
      <c r="E351" t="s">
        <v>4304</v>
      </c>
      <c r="F351" t="s">
        <v>3169</v>
      </c>
      <c r="G351" t="s">
        <v>4679</v>
      </c>
      <c r="H351" t="s">
        <v>4680</v>
      </c>
      <c r="I351" t="s">
        <v>3657</v>
      </c>
      <c r="J351" t="str">
        <f t="shared" si="5"/>
        <v>var ECOLE_0080590Y=L.circle([49.9047634,4.2800383], 50, {color:'purple',fillColor:'purple',fillOpacity: 0.5});ECOLE_0080590Y.bindPopup('&lt;p align=center&gt; &lt;font size=2&gt;&lt;b&gt;&lt;u&gt;ECOLE PRIMAIRE JULES MOURON&lt;/b&gt;&lt;/u&gt;&lt;br&gt; (public)&lt;br&gt;&lt;br&gt;&lt;i&gt;SIGNY-LE-PETIT');ECOLE_0080590Y.addTo(ECOLE);</v>
      </c>
    </row>
    <row r="352" spans="1:10" x14ac:dyDescent="0.2">
      <c r="A352" t="s">
        <v>1705</v>
      </c>
      <c r="B352" t="s">
        <v>1706</v>
      </c>
      <c r="C352" t="s">
        <v>673</v>
      </c>
      <c r="D352" t="s">
        <v>4301</v>
      </c>
      <c r="E352" t="s">
        <v>4304</v>
      </c>
      <c r="F352" t="s">
        <v>3170</v>
      </c>
      <c r="G352" t="s">
        <v>4681</v>
      </c>
      <c r="H352" t="s">
        <v>4682</v>
      </c>
      <c r="I352" t="s">
        <v>3659</v>
      </c>
      <c r="J352" t="str">
        <f t="shared" si="5"/>
        <v>var ECOLE_0080469S=L.circle([49.440924,4.2891964], 50, {color:'purple',fillColor:'purple',fillOpacity: 0.5});ECOLE_0080469S.bindPopup('&lt;p align=center&gt; &lt;font size=2&gt;&lt;b&gt;&lt;u&gt;ECOLE PRIMAIRE PIERRE TOUFFLIN&lt;/b&gt;&lt;/u&gt;&lt;br&gt; (public)&lt;br&gt;&lt;br&gt;&lt;i&gt;TAGNON');ECOLE_0080469S.addTo(ECOLE);</v>
      </c>
    </row>
    <row r="353" spans="1:10" x14ac:dyDescent="0.2">
      <c r="A353" t="s">
        <v>1707</v>
      </c>
      <c r="B353" t="s">
        <v>1708</v>
      </c>
      <c r="C353" t="s">
        <v>673</v>
      </c>
      <c r="D353" t="s">
        <v>4301</v>
      </c>
      <c r="E353" t="s">
        <v>4304</v>
      </c>
      <c r="F353" t="s">
        <v>553</v>
      </c>
      <c r="G353" t="s">
        <v>4683</v>
      </c>
      <c r="H353" t="s">
        <v>4684</v>
      </c>
      <c r="I353" t="s">
        <v>3075</v>
      </c>
      <c r="J353" t="str">
        <f t="shared" si="5"/>
        <v>var ECOLE_0080649M=L.circle([49.8741201,4.8058421], 50, {color:'purple',fillColor:'purple',fillOpacity: 0.5});ECOLE_0080649M.bindPopup('&lt;p align=center&gt; &lt;font size=2&gt;&lt;b&gt;&lt;u&gt;ECOLE PRIMAIRE&lt;/b&gt;&lt;/u&gt;&lt;br&gt; (public)&lt;br&gt;&lt;br&gt;&lt;i&gt;THILAY');ECOLE_0080649M.addTo(ECOLE);</v>
      </c>
    </row>
    <row r="354" spans="1:10" x14ac:dyDescent="0.2">
      <c r="A354" t="s">
        <v>1709</v>
      </c>
      <c r="B354" t="s">
        <v>1710</v>
      </c>
      <c r="C354" t="s">
        <v>673</v>
      </c>
      <c r="D354" t="s">
        <v>4301</v>
      </c>
      <c r="E354" t="s">
        <v>4304</v>
      </c>
      <c r="F354" t="s">
        <v>553</v>
      </c>
      <c r="G354" t="s">
        <v>4685</v>
      </c>
      <c r="H354" t="s">
        <v>4686</v>
      </c>
      <c r="I354" t="s">
        <v>3075</v>
      </c>
      <c r="J354" t="str">
        <f t="shared" si="5"/>
        <v>var ECOLE_0080154Z=L.circle([49.717997,4.503328], 50, {color:'purple',fillColor:'purple',fillOpacity: 0.5});ECOLE_0080154Z.bindPopup('&lt;p align=center&gt; &lt;font size=2&gt;&lt;b&gt;&lt;u&gt;ECOLE PRIMAIRE&lt;/b&gt;&lt;/u&gt;&lt;br&gt; (public)&lt;br&gt;&lt;br&gt;&lt;i&gt;THIN-LE-MOUTIER');ECOLE_0080154Z.addTo(ECOLE);</v>
      </c>
    </row>
    <row r="355" spans="1:10" x14ac:dyDescent="0.2">
      <c r="A355" t="s">
        <v>1711</v>
      </c>
      <c r="B355" t="s">
        <v>1712</v>
      </c>
      <c r="C355" t="s">
        <v>673</v>
      </c>
      <c r="D355" t="s">
        <v>4301</v>
      </c>
      <c r="E355" t="s">
        <v>4304</v>
      </c>
      <c r="F355" t="s">
        <v>553</v>
      </c>
      <c r="G355" t="s">
        <v>4687</v>
      </c>
      <c r="H355" t="s">
        <v>4688</v>
      </c>
      <c r="I355" t="s">
        <v>3075</v>
      </c>
      <c r="J355" t="str">
        <f t="shared" si="5"/>
        <v>var ECOLE_0080302K=L.circle([49.7963593,4.6359131], 50, {color:'purple',fillColor:'purple',fillOpacity: 0.5});ECOLE_0080302K.bindPopup('&lt;p align=center&gt; &lt;font size=2&gt;&lt;b&gt;&lt;u&gt;ECOLE PRIMAIRE&lt;/b&gt;&lt;/u&gt;&lt;br&gt; (public)&lt;br&gt;&lt;br&gt;&lt;i&gt;TOURNES');ECOLE_0080302K.addTo(ECOLE);</v>
      </c>
    </row>
    <row r="356" spans="1:10" x14ac:dyDescent="0.2">
      <c r="A356" t="s">
        <v>1713</v>
      </c>
      <c r="B356" t="s">
        <v>1714</v>
      </c>
      <c r="C356" t="s">
        <v>673</v>
      </c>
      <c r="D356" t="s">
        <v>4301</v>
      </c>
      <c r="E356" t="s">
        <v>4304</v>
      </c>
      <c r="F356" t="s">
        <v>553</v>
      </c>
      <c r="G356" t="s">
        <v>4689</v>
      </c>
      <c r="H356" t="s">
        <v>4690</v>
      </c>
      <c r="I356" t="s">
        <v>1448</v>
      </c>
      <c r="J356" t="str">
        <f t="shared" si="5"/>
        <v>var ECOLE_0080254H=L.circle([49.5403089,4.6371478], 50, {color:'purple',fillColor:'purple',fillOpacity: 0.5});ECOLE_0080254H.bindPopup('&lt;p align=center&gt; &lt;font size=2&gt;&lt;b&gt;&lt;u&gt;ECOLE MATERNELLE&lt;/b&gt;&lt;/u&gt;&lt;br&gt; (public)&lt;br&gt;&lt;br&gt;&lt;i&gt;TOURTERON');ECOLE_0080254H.addTo(ECOLE);</v>
      </c>
    </row>
    <row r="357" spans="1:10" x14ac:dyDescent="0.2">
      <c r="A357" t="s">
        <v>1715</v>
      </c>
      <c r="B357" t="s">
        <v>1716</v>
      </c>
      <c r="C357" t="s">
        <v>673</v>
      </c>
      <c r="D357" t="s">
        <v>4301</v>
      </c>
      <c r="E357" t="s">
        <v>4304</v>
      </c>
      <c r="F357" t="s">
        <v>553</v>
      </c>
      <c r="G357" t="s">
        <v>4691</v>
      </c>
      <c r="H357" t="s">
        <v>4692</v>
      </c>
      <c r="I357" t="s">
        <v>3077</v>
      </c>
      <c r="J357" t="str">
        <f t="shared" si="5"/>
        <v>var ECOLE_0080555K=L.circle([49.6293552,4.5022653], 50, {color:'purple',fillColor:'purple',fillOpacity: 0.5});ECOLE_0080555K.bindPopup('&lt;p align=center&gt; &lt;font size=2&gt;&lt;b&gt;&lt;u&gt;ECOLE ELEMENTAIRE&lt;/b&gt;&lt;/u&gt;&lt;br&gt; (public)&lt;br&gt;&lt;br&gt;&lt;i&gt;VIEL-SAINT-REMY');ECOLE_0080555K.addTo(ECOLE);</v>
      </c>
    </row>
    <row r="358" spans="1:10" x14ac:dyDescent="0.2">
      <c r="A358" t="s">
        <v>127</v>
      </c>
      <c r="B358" t="s">
        <v>1717</v>
      </c>
      <c r="C358" t="s">
        <v>673</v>
      </c>
      <c r="D358" t="s">
        <v>4301</v>
      </c>
      <c r="E358" t="s">
        <v>4304</v>
      </c>
      <c r="F358" t="s">
        <v>3171</v>
      </c>
      <c r="G358" t="s">
        <v>4693</v>
      </c>
      <c r="H358" t="s">
        <v>4694</v>
      </c>
      <c r="I358" t="s">
        <v>3660</v>
      </c>
      <c r="J358" t="str">
        <f t="shared" si="5"/>
        <v>var ECOLE_0080340B=L.circle([49.7490583,4.7519832], 50, {color:'purple',fillColor:'purple',fillOpacity: 0.5});ECOLE_0080340B.bindPopup('&lt;p align=center&gt; &lt;font size=2&gt;&lt;b&gt;&lt;u&gt;ECOLE PRIMAIRE SEMEUSE&lt;/b&gt;&lt;/u&gt;&lt;br&gt; (public)&lt;br&gt;&lt;br&gt;&lt;i&gt;VILLERS-SEMEUSE');ECOLE_0080340B.addTo(ECOLE);</v>
      </c>
    </row>
    <row r="359" spans="1:10" x14ac:dyDescent="0.2">
      <c r="A359" t="s">
        <v>127</v>
      </c>
      <c r="B359" t="s">
        <v>1718</v>
      </c>
      <c r="C359" t="s">
        <v>673</v>
      </c>
      <c r="D359" t="s">
        <v>4301</v>
      </c>
      <c r="E359" t="s">
        <v>4304</v>
      </c>
      <c r="F359" t="s">
        <v>3172</v>
      </c>
      <c r="G359" t="s">
        <v>4695</v>
      </c>
      <c r="H359" t="s">
        <v>4696</v>
      </c>
      <c r="I359" t="s">
        <v>3661</v>
      </c>
      <c r="J359" t="str">
        <f t="shared" si="5"/>
        <v>var ECOLE_0080343E=L.circle([49.7452607,4.7418704], 50, {color:'purple',fillColor:'purple',fillOpacity: 0.5});ECOLE_0080343E.bindPopup('&lt;p align=center&gt; &lt;font size=2&gt;&lt;b&gt;&lt;u&gt;ECOLE PRIMAIRE LE CHARME&lt;/b&gt;&lt;/u&gt;&lt;br&gt; (public)&lt;br&gt;&lt;br&gt;&lt;i&gt;VILLERS-SEMEUSE');ECOLE_0080343E.addTo(ECOLE);</v>
      </c>
    </row>
    <row r="360" spans="1:10" x14ac:dyDescent="0.2">
      <c r="A360" t="s">
        <v>127</v>
      </c>
      <c r="B360" t="s">
        <v>1719</v>
      </c>
      <c r="C360" t="s">
        <v>673</v>
      </c>
      <c r="D360" t="s">
        <v>4301</v>
      </c>
      <c r="E360" t="s">
        <v>4304</v>
      </c>
      <c r="F360" t="s">
        <v>3173</v>
      </c>
      <c r="G360" t="s">
        <v>4697</v>
      </c>
      <c r="H360" t="s">
        <v>4698</v>
      </c>
      <c r="I360" t="s">
        <v>3662</v>
      </c>
      <c r="J360" t="str">
        <f t="shared" si="5"/>
        <v>var ECOLE_0080344F=L.circle([49.7422064,4.7471112], 50, {color:'purple',fillColor:'purple',fillOpacity: 0.5});ECOLE_0080344F.bindPopup('&lt;p align=center&gt; &lt;font size=2&gt;&lt;b&gt;&lt;u&gt;ECOLE ELEMENTAIRE LE PLATEAU&lt;/b&gt;&lt;/u&gt;&lt;br&gt; (public)&lt;br&gt;&lt;br&gt;&lt;i&gt;VILLERS-SEMEUSE');ECOLE_0080344F.addTo(ECOLE);</v>
      </c>
    </row>
    <row r="361" spans="1:10" x14ac:dyDescent="0.2">
      <c r="A361" t="s">
        <v>1720</v>
      </c>
      <c r="B361" t="s">
        <v>1721</v>
      </c>
      <c r="C361" t="s">
        <v>673</v>
      </c>
      <c r="D361" t="s">
        <v>4301</v>
      </c>
      <c r="E361" t="s">
        <v>4304</v>
      </c>
      <c r="F361" t="s">
        <v>3174</v>
      </c>
      <c r="G361" t="s">
        <v>4699</v>
      </c>
      <c r="H361" t="s">
        <v>4700</v>
      </c>
      <c r="I361" t="s">
        <v>3664</v>
      </c>
      <c r="J361" t="str">
        <f t="shared" si="5"/>
        <v>var ECOLE_0080740L=L.circle([50.081474,4.725095], 50, {color:'purple',fillColor:'purple',fillOpacity: 0.5});ECOLE_0080740L.bindPopup('&lt;p align=center&gt; &lt;font size=2&gt;&lt;b&gt;&lt;u&gt;ECOLE PRIMAIRE MAURICE ROBINET&lt;/b&gt;&lt;/u&gt;&lt;br&gt; (public)&lt;br&gt;&lt;br&gt;&lt;i&gt;VIREUX-MOLHAIN');ECOLE_0080740L.addTo(ECOLE);</v>
      </c>
    </row>
    <row r="362" spans="1:10" x14ac:dyDescent="0.2">
      <c r="A362" t="s">
        <v>1720</v>
      </c>
      <c r="B362" t="s">
        <v>1722</v>
      </c>
      <c r="C362" t="s">
        <v>674</v>
      </c>
      <c r="D362" t="s">
        <v>4301</v>
      </c>
      <c r="E362" t="s">
        <v>4304</v>
      </c>
      <c r="F362" t="s">
        <v>3140</v>
      </c>
      <c r="G362" t="s">
        <v>4701</v>
      </c>
      <c r="H362" t="s">
        <v>4702</v>
      </c>
      <c r="I362" t="s">
        <v>3665</v>
      </c>
      <c r="J362" t="str">
        <f t="shared" si="5"/>
        <v>var ECOLE_0080885U=L.circle([50.0836322,4.7221247], 50, {color:'purple',fillColor:'purple',fillOpacity: 0.5});ECOLE_0080885U.bindPopup('&lt;p align=center&gt; &lt;font size=2&gt;&lt;b&gt;&lt;u&gt;ECOLE MATERNELLE SAINTE-THERESE&lt;/b&gt;&lt;/u&gt;&lt;br&gt; (privé)&lt;br&gt;&lt;br&gt;&lt;i&gt;VIREUX-MOLHAIN');ECOLE_0080885U.addTo(ECOLE);</v>
      </c>
    </row>
    <row r="363" spans="1:10" x14ac:dyDescent="0.2">
      <c r="A363" t="s">
        <v>1720</v>
      </c>
      <c r="B363" t="s">
        <v>1723</v>
      </c>
      <c r="C363" t="s">
        <v>673</v>
      </c>
      <c r="D363" t="s">
        <v>4301</v>
      </c>
      <c r="E363" t="s">
        <v>4304</v>
      </c>
      <c r="F363" t="s">
        <v>3175</v>
      </c>
      <c r="G363" t="s">
        <v>4703</v>
      </c>
      <c r="H363" t="s">
        <v>4704</v>
      </c>
      <c r="I363" t="s">
        <v>3666</v>
      </c>
      <c r="J363" t="str">
        <f t="shared" si="5"/>
        <v>var ECOLE_0080930T=L.circle([50.075955,4.7159738], 50, {color:'purple',fillColor:'purple',fillOpacity: 0.5});ECOLE_0080930T.bindPopup('&lt;p align=center&gt; &lt;font size=2&gt;&lt;b&gt;&lt;u&gt;ECOLE MATERNELLE LA MONTAGNE DES VIGNES&lt;/b&gt;&lt;/u&gt;&lt;br&gt; (public)&lt;br&gt;&lt;br&gt;&lt;i&gt;VIREUX-MOLHAIN');ECOLE_0080930T.addTo(ECOLE);</v>
      </c>
    </row>
    <row r="364" spans="1:10" x14ac:dyDescent="0.2">
      <c r="A364" t="s">
        <v>66</v>
      </c>
      <c r="B364" t="s">
        <v>1724</v>
      </c>
      <c r="C364" t="s">
        <v>673</v>
      </c>
      <c r="D364" t="s">
        <v>4301</v>
      </c>
      <c r="E364" t="s">
        <v>4304</v>
      </c>
      <c r="F364" t="s">
        <v>3176</v>
      </c>
      <c r="G364" t="s">
        <v>4705</v>
      </c>
      <c r="H364" t="s">
        <v>4706</v>
      </c>
      <c r="I364" t="s">
        <v>3668</v>
      </c>
      <c r="J364" t="str">
        <f t="shared" si="5"/>
        <v>var ECOLE_0080737H=L.circle([50.0831742,4.7304146], 50, {color:'purple',fillColor:'purple',fillOpacity: 0.5});ECOLE_0080737H.bindPopup('&lt;p align=center&gt; &lt;font size=2&gt;&lt;b&gt;&lt;u&gt;ECOLE PRIMAIRE DES BRUYÈRES&lt;/b&gt;&lt;/u&gt;&lt;br&gt; (public)&lt;br&gt;&lt;br&gt;&lt;i&gt;VIREUX-WALLERAND');ECOLE_0080737H.addTo(ECOLE);</v>
      </c>
    </row>
    <row r="365" spans="1:10" x14ac:dyDescent="0.2">
      <c r="A365" t="s">
        <v>66</v>
      </c>
      <c r="B365" t="s">
        <v>1725</v>
      </c>
      <c r="C365" t="s">
        <v>673</v>
      </c>
      <c r="D365" t="s">
        <v>4301</v>
      </c>
      <c r="E365" t="s">
        <v>4304</v>
      </c>
      <c r="F365" t="s">
        <v>3177</v>
      </c>
      <c r="G365" t="s">
        <v>4707</v>
      </c>
      <c r="H365" t="s">
        <v>4708</v>
      </c>
      <c r="I365" t="s">
        <v>3669</v>
      </c>
      <c r="J365" t="str">
        <f t="shared" si="5"/>
        <v>var ECOLE_0080807J=L.circle([50.0656296,4.7272353], 50, {color:'purple',fillColor:'purple',fillOpacity: 0.5});ECOLE_0080807J.bindPopup('&lt;p align=center&gt; &lt;font size=2&gt;&lt;b&gt;&lt;u&gt;ECOLE MATERNELLE MON PLAISIR&lt;/b&gt;&lt;/u&gt;&lt;br&gt; (public)&lt;br&gt;&lt;br&gt;&lt;i&gt;VIREUX-WALLERAND');ECOLE_0080807J.addTo(ECOLE);</v>
      </c>
    </row>
    <row r="366" spans="1:10" x14ac:dyDescent="0.2">
      <c r="A366" t="s">
        <v>1726</v>
      </c>
      <c r="B366" t="s">
        <v>1727</v>
      </c>
      <c r="C366" t="s">
        <v>673</v>
      </c>
      <c r="D366" t="s">
        <v>4301</v>
      </c>
      <c r="E366" t="s">
        <v>4304</v>
      </c>
      <c r="F366" t="s">
        <v>3178</v>
      </c>
      <c r="G366" t="s">
        <v>4709</v>
      </c>
      <c r="H366" t="s">
        <v>4710</v>
      </c>
      <c r="I366" t="s">
        <v>3670</v>
      </c>
      <c r="J366" t="str">
        <f t="shared" si="5"/>
        <v>var ECOLE_0080349L=L.circle([49.7348326,4.8257232], 50, {color:'purple',fillColor:'purple',fillOpacity: 0.5});ECOLE_0080349L.bindPopup('&lt;p align=center&gt; &lt;font size=2&gt;&lt;b&gt;&lt;u&gt;ECOLE PRIMAIRE FRANCOIS MITTERRAND&lt;/b&gt;&lt;/u&gt;&lt;br&gt; (public)&lt;br&gt;&lt;br&gt;&lt;i&gt;VIVIER-AU-COURT');ECOLE_0080349L.addTo(ECOLE);</v>
      </c>
    </row>
    <row r="367" spans="1:10" x14ac:dyDescent="0.2">
      <c r="A367" t="s">
        <v>69</v>
      </c>
      <c r="B367" t="s">
        <v>1728</v>
      </c>
      <c r="C367" t="s">
        <v>673</v>
      </c>
      <c r="D367" t="s">
        <v>4301</v>
      </c>
      <c r="E367" t="s">
        <v>4304</v>
      </c>
      <c r="F367" t="s">
        <v>3179</v>
      </c>
      <c r="G367" t="s">
        <v>4711</v>
      </c>
      <c r="H367" t="s">
        <v>4712</v>
      </c>
      <c r="I367" t="s">
        <v>3673</v>
      </c>
      <c r="J367" t="str">
        <f t="shared" si="5"/>
        <v>var ECOLE_0080448U=L.circle([49.398119,4.6970917], 50, {color:'purple',fillColor:'purple',fillOpacity: 0.5});ECOLE_0080448U.bindPopup('&lt;p align=center&gt; &lt;font size=2&gt;&lt;b&gt;&lt;u&gt;ECOLE PRIMAIRE ABEL DODEMAN&lt;/b&gt;&lt;/u&gt;&lt;br&gt; (public)&lt;br&gt;&lt;br&gt;&lt;i&gt;VOUZIERS');ECOLE_0080448U.addTo(ECOLE);</v>
      </c>
    </row>
    <row r="368" spans="1:10" x14ac:dyDescent="0.2">
      <c r="A368" t="s">
        <v>69</v>
      </c>
      <c r="B368" t="s">
        <v>1729</v>
      </c>
      <c r="C368" t="s">
        <v>673</v>
      </c>
      <c r="D368" t="s">
        <v>4301</v>
      </c>
      <c r="E368" t="s">
        <v>4304</v>
      </c>
      <c r="F368" t="s">
        <v>3180</v>
      </c>
      <c r="G368" t="s">
        <v>4713</v>
      </c>
      <c r="H368" t="s">
        <v>4714</v>
      </c>
      <c r="I368" t="s">
        <v>3674</v>
      </c>
      <c r="J368" t="str">
        <f t="shared" si="5"/>
        <v>var ECOLE_0080450W=L.circle([49.3967872,4.7023636], 50, {color:'purple',fillColor:'purple',fillOpacity: 0.5});ECOLE_0080450W.bindPopup('&lt;p align=center&gt; &lt;font size=2&gt;&lt;b&gt;&lt;u&gt;ECOLE MATERNELLE AVETANT&lt;/b&gt;&lt;/u&gt;&lt;br&gt; (public)&lt;br&gt;&lt;br&gt;&lt;i&gt;VOUZIERS');ECOLE_0080450W.addTo(ECOLE);</v>
      </c>
    </row>
    <row r="369" spans="1:10" x14ac:dyDescent="0.2">
      <c r="A369" t="s">
        <v>69</v>
      </c>
      <c r="B369" t="s">
        <v>1730</v>
      </c>
      <c r="C369" t="s">
        <v>674</v>
      </c>
      <c r="D369" t="s">
        <v>4301</v>
      </c>
      <c r="E369" t="s">
        <v>4304</v>
      </c>
      <c r="F369" t="s">
        <v>3181</v>
      </c>
      <c r="G369" t="s">
        <v>1165</v>
      </c>
      <c r="H369" t="s">
        <v>1166</v>
      </c>
      <c r="I369" t="s">
        <v>3675</v>
      </c>
      <c r="J369" t="str">
        <f t="shared" si="5"/>
        <v>var ECOLE_0080886V=L.circle([49.3974608,4.6979957], 50, {color:'purple',fillColor:'purple',fillOpacity: 0.5});ECOLE_0080886V.bindPopup('&lt;p align=center&gt; &lt;font size=2&gt;&lt;b&gt;&lt;u&gt;ECOLE PRIMAIRE SAINT-LOUIS&lt;/b&gt;&lt;/u&gt;&lt;br&gt; (privé)&lt;br&gt;&lt;br&gt;&lt;i&gt;VOUZIERS');ECOLE_0080886V.addTo(ECOLE);</v>
      </c>
    </row>
    <row r="370" spans="1:10" x14ac:dyDescent="0.2">
      <c r="A370" t="s">
        <v>69</v>
      </c>
      <c r="B370" t="s">
        <v>1731</v>
      </c>
      <c r="C370" t="s">
        <v>673</v>
      </c>
      <c r="D370" t="s">
        <v>4301</v>
      </c>
      <c r="E370" t="s">
        <v>4304</v>
      </c>
      <c r="F370" t="s">
        <v>3182</v>
      </c>
      <c r="G370" t="s">
        <v>4715</v>
      </c>
      <c r="H370" t="s">
        <v>4716</v>
      </c>
      <c r="I370" t="s">
        <v>3676</v>
      </c>
      <c r="J370" t="str">
        <f t="shared" si="5"/>
        <v>var ECOLE_0080919F=L.circle([49.3968308,4.7038596], 50, {color:'purple',fillColor:'purple',fillOpacity: 0.5});ECOLE_0080919F.bindPopup('&lt;p align=center&gt; &lt;font size=2&gt;&lt;b&gt;&lt;u&gt;ECOLE MATERNELLE DORA LEVI&lt;/b&gt;&lt;/u&gt;&lt;br&gt; (public)&lt;br&gt;&lt;br&gt;&lt;i&gt;VOUZIERS');ECOLE_0080919F.addTo(ECOLE);</v>
      </c>
    </row>
    <row r="371" spans="1:10" x14ac:dyDescent="0.2">
      <c r="A371" t="s">
        <v>602</v>
      </c>
      <c r="B371" t="s">
        <v>1732</v>
      </c>
      <c r="C371" t="s">
        <v>673</v>
      </c>
      <c r="D371" t="s">
        <v>4301</v>
      </c>
      <c r="E371" t="s">
        <v>4304</v>
      </c>
      <c r="F371" t="s">
        <v>3183</v>
      </c>
      <c r="G371" t="s">
        <v>4717</v>
      </c>
      <c r="H371" t="s">
        <v>4718</v>
      </c>
      <c r="I371" t="s">
        <v>3678</v>
      </c>
      <c r="J371" t="str">
        <f t="shared" si="5"/>
        <v>var ECOLE_0080793U=L.circle([49.7364038,4.8584564], 50, {color:'purple',fillColor:'purple',fillOpacity: 0.5});ECOLE_0080793U.bindPopup('&lt;p align=center&gt; &lt;font size=2&gt;&lt;b&gt;&lt;u&gt;ECOLE PRIMAIRE EMILE ZOLA&lt;/b&gt;&lt;/u&gt;&lt;br&gt; (public)&lt;br&gt;&lt;br&gt;&lt;i&gt;VRIGNE AUX BOIS');ECOLE_0080793U.addTo(ECOLE);</v>
      </c>
    </row>
    <row r="372" spans="1:10" x14ac:dyDescent="0.2">
      <c r="A372" t="s">
        <v>602</v>
      </c>
      <c r="B372" t="s">
        <v>1733</v>
      </c>
      <c r="C372" t="s">
        <v>673</v>
      </c>
      <c r="D372" t="s">
        <v>4301</v>
      </c>
      <c r="E372" t="s">
        <v>4304</v>
      </c>
      <c r="F372" t="s">
        <v>241</v>
      </c>
      <c r="G372" t="s">
        <v>4719</v>
      </c>
      <c r="H372" t="s">
        <v>4720</v>
      </c>
      <c r="I372" t="s">
        <v>3679</v>
      </c>
      <c r="J372" t="str">
        <f t="shared" si="5"/>
        <v>var ECOLE_0080794V=L.circle([49.73737,4.8545033], 50, {color:'purple',fillColor:'purple',fillOpacity: 0.5});ECOLE_0080794V.bindPopup('&lt;p align=center&gt; &lt;font size=2&gt;&lt;b&gt;&lt;u&gt;ECOLE PRIMAIRE JEAN JAURES&lt;/b&gt;&lt;/u&gt;&lt;br&gt; (public)&lt;br&gt;&lt;br&gt;&lt;i&gt;VRIGNE AUX BOIS');ECOLE_0080794V.addTo(ECOLE);</v>
      </c>
    </row>
    <row r="373" spans="1:10" x14ac:dyDescent="0.2">
      <c r="A373" t="s">
        <v>602</v>
      </c>
      <c r="B373" t="s">
        <v>1734</v>
      </c>
      <c r="C373" t="s">
        <v>673</v>
      </c>
      <c r="D373" t="s">
        <v>4301</v>
      </c>
      <c r="E373" t="s">
        <v>4304</v>
      </c>
      <c r="F373" t="s">
        <v>374</v>
      </c>
      <c r="G373" t="s">
        <v>4721</v>
      </c>
      <c r="H373" t="s">
        <v>4722</v>
      </c>
      <c r="I373" t="s">
        <v>3680</v>
      </c>
      <c r="J373" t="str">
        <f t="shared" si="5"/>
        <v>var ECOLE_0080795W=L.circle([49.7392766,4.8524659], 50, {color:'purple',fillColor:'purple',fillOpacity: 0.5});ECOLE_0080795W.bindPopup('&lt;p align=center&gt; &lt;font size=2&gt;&lt;b&gt;&lt;u&gt;ECOLE MATERNELLE JEAN MONNET&lt;/b&gt;&lt;/u&gt;&lt;br&gt; (public)&lt;br&gt;&lt;br&gt;&lt;i&gt;VRIGNE AUX BOIS');ECOLE_0080795W.addTo(ECOLE);</v>
      </c>
    </row>
    <row r="374" spans="1:10" x14ac:dyDescent="0.2">
      <c r="A374" t="s">
        <v>602</v>
      </c>
      <c r="B374" t="s">
        <v>1735</v>
      </c>
      <c r="C374" t="s">
        <v>674</v>
      </c>
      <c r="D374" t="s">
        <v>4301</v>
      </c>
      <c r="E374" t="s">
        <v>4304</v>
      </c>
      <c r="F374" t="s">
        <v>3184</v>
      </c>
      <c r="G374" t="s">
        <v>4723</v>
      </c>
      <c r="H374" t="s">
        <v>4724</v>
      </c>
      <c r="I374" t="s">
        <v>3682</v>
      </c>
      <c r="J374" t="str">
        <f t="shared" si="5"/>
        <v>var ECOLE_0080880N=L.circle([49.7355601,4.8568491], 50, {color:'purple',fillColor:'purple',fillOpacity: 0.5});ECOLE_0080880N.bindPopup('&lt;p align=center&gt; &lt;font size=2&gt;&lt;b&gt;&lt;u&gt;ECOLE PRIMAIRE OGEC SAINT-JOSEPH&lt;/b&gt;&lt;/u&gt;&lt;br&gt; (privé)&lt;br&gt;&lt;br&gt;&lt;i&gt;VRIGNE AUX BOIS');ECOLE_0080880N.addTo(ECOLE);</v>
      </c>
    </row>
    <row r="375" spans="1:10" x14ac:dyDescent="0.2">
      <c r="A375" t="s">
        <v>1736</v>
      </c>
      <c r="B375" t="s">
        <v>1737</v>
      </c>
      <c r="C375" t="s">
        <v>673</v>
      </c>
      <c r="D375" t="s">
        <v>4301</v>
      </c>
      <c r="E375" t="s">
        <v>4304</v>
      </c>
      <c r="F375" t="s">
        <v>3185</v>
      </c>
      <c r="G375" t="s">
        <v>4725</v>
      </c>
      <c r="H375" t="s">
        <v>4726</v>
      </c>
      <c r="I375" t="s">
        <v>3683</v>
      </c>
      <c r="J375" t="str">
        <f t="shared" si="5"/>
        <v>var ECOLE_0080350M=L.circle([49.7697536,4.6809345], 50, {color:'purple',fillColor:'purple',fillOpacity: 0.5});ECOLE_0080350M.bindPopup('&lt;p align=center&gt; &lt;font size=2&gt;&lt;b&gt;&lt;u&gt;ECOLE PRIMAIRE CENTRE&lt;/b&gt;&lt;/u&gt;&lt;br&gt; (public)&lt;br&gt;&lt;br&gt;&lt;i&gt;WARCQ');ECOLE_0080350M.addTo(ECOLE);</v>
      </c>
    </row>
    <row r="376" spans="1:10" x14ac:dyDescent="0.2">
      <c r="A376" t="s">
        <v>1736</v>
      </c>
      <c r="B376" t="s">
        <v>1738</v>
      </c>
      <c r="C376" t="s">
        <v>673</v>
      </c>
      <c r="D376" t="s">
        <v>4301</v>
      </c>
      <c r="E376" t="s">
        <v>4304</v>
      </c>
      <c r="F376" t="s">
        <v>3159</v>
      </c>
      <c r="G376" t="s">
        <v>4727</v>
      </c>
      <c r="H376" t="s">
        <v>4728</v>
      </c>
      <c r="I376" t="s">
        <v>3684</v>
      </c>
      <c r="J376" t="str">
        <f t="shared" si="5"/>
        <v>var ECOLE_0080352P=L.circle([49.7788911,4.6918611], 50, {color:'purple',fillColor:'purple',fillOpacity: 0.5});ECOLE_0080352P.bindPopup('&lt;p align=center&gt; &lt;font size=2&gt;&lt;b&gt;&lt;u&gt;ECOLE MATERNELLE BELLEVUE&lt;/b&gt;&lt;/u&gt;&lt;br&gt; (public)&lt;br&gt;&lt;br&gt;&lt;i&gt;WARCQ');ECOLE_0080352P.addTo(ECOLE);</v>
      </c>
    </row>
    <row r="377" spans="1:10" x14ac:dyDescent="0.2">
      <c r="A377" t="s">
        <v>1739</v>
      </c>
      <c r="B377" t="s">
        <v>1740</v>
      </c>
      <c r="C377" t="s">
        <v>673</v>
      </c>
      <c r="D377" t="s">
        <v>4301</v>
      </c>
      <c r="E377" t="s">
        <v>4304</v>
      </c>
      <c r="F377" t="s">
        <v>553</v>
      </c>
      <c r="G377" t="s">
        <v>4729</v>
      </c>
      <c r="H377" t="s">
        <v>4730</v>
      </c>
      <c r="I377" t="s">
        <v>3075</v>
      </c>
      <c r="J377" t="str">
        <f t="shared" si="5"/>
        <v>var ECOLE_0080525C=L.circle([49.6310839,4.3543089], 50, {color:'purple',fillColor:'purple',fillOpacity: 0.5});ECOLE_0080525C.bindPopup('&lt;p align=center&gt; &lt;font size=2&gt;&lt;b&gt;&lt;u&gt;ECOLE PRIMAIRE&lt;/b&gt;&lt;/u&gt;&lt;br&gt; (public)&lt;br&gt;&lt;br&gt;&lt;i&gt;WASIGNY');ECOLE_0080525C.addTo(ECOLE);</v>
      </c>
    </row>
    <row r="378" spans="1:10" x14ac:dyDescent="0.2">
      <c r="A378" t="s">
        <v>1741</v>
      </c>
      <c r="B378" t="s">
        <v>1742</v>
      </c>
      <c r="C378" t="s">
        <v>673</v>
      </c>
      <c r="D378" t="s">
        <v>4301</v>
      </c>
      <c r="E378" t="s">
        <v>4304</v>
      </c>
      <c r="F378" t="s">
        <v>553</v>
      </c>
      <c r="G378" t="s">
        <v>4731</v>
      </c>
      <c r="H378" t="s">
        <v>4732</v>
      </c>
      <c r="I378" t="s">
        <v>3077</v>
      </c>
      <c r="J378" t="str">
        <f t="shared" si="5"/>
        <v>var ECOLE_0100087R=L.circle([48.2529213,4.6816186], 50, {color:'purple',fillColor:'purple',fillOpacity: 0.5});ECOLE_0100087R.bindPopup('&lt;p align=center&gt; &lt;font size=2&gt;&lt;b&gt;&lt;u&gt;ECOLE ELEMENTAIRE&lt;/b&gt;&lt;/u&gt;&lt;br&gt; (public)&lt;br&gt;&lt;br&gt;&lt;i&gt;AILLEVILLE');ECOLE_0100087R.addTo(ECOLE);</v>
      </c>
    </row>
    <row r="379" spans="1:10" x14ac:dyDescent="0.2">
      <c r="A379" t="s">
        <v>591</v>
      </c>
      <c r="B379" t="s">
        <v>1743</v>
      </c>
      <c r="C379" t="s">
        <v>673</v>
      </c>
      <c r="D379" t="s">
        <v>4301</v>
      </c>
      <c r="E379" t="s">
        <v>4304</v>
      </c>
      <c r="F379" t="s">
        <v>3186</v>
      </c>
      <c r="G379" t="s">
        <v>4733</v>
      </c>
      <c r="H379" t="s">
        <v>4734</v>
      </c>
      <c r="I379" t="s">
        <v>3685</v>
      </c>
      <c r="J379" t="str">
        <f t="shared" si="5"/>
        <v>var ECOLE_0100388T=L.circle([48.288137,3.7080427], 50, {color:'purple',fillColor:'purple',fillOpacity: 0.5});ECOLE_0100388T.bindPopup('&lt;p align=center&gt; &lt;font size=2&gt;&lt;b&gt;&lt;u&gt;ECOLE ELEMENTAIRE PALIS&lt;/b&gt;&lt;/u&gt;&lt;br&gt; (public)&lt;br&gt;&lt;br&gt;&lt;i&gt;AIX-VILLEMAUR-PALIS');ECOLE_0100388T.addTo(ECOLE);</v>
      </c>
    </row>
    <row r="380" spans="1:10" x14ac:dyDescent="0.2">
      <c r="A380" t="s">
        <v>591</v>
      </c>
      <c r="B380" t="s">
        <v>1744</v>
      </c>
      <c r="C380" t="s">
        <v>673</v>
      </c>
      <c r="D380" t="s">
        <v>4301</v>
      </c>
      <c r="E380" t="s">
        <v>4304</v>
      </c>
      <c r="F380" t="s">
        <v>3187</v>
      </c>
      <c r="G380" t="s">
        <v>4735</v>
      </c>
      <c r="H380" t="s">
        <v>4736</v>
      </c>
      <c r="I380" t="s">
        <v>3686</v>
      </c>
      <c r="J380" t="str">
        <f t="shared" si="5"/>
        <v>var ECOLE_0100621W=L.circle([48.1578803,3.7093485], 50, {color:'purple',fillColor:'purple',fillOpacity: 0.5});ECOLE_0100621W.bindPopup('&lt;p align=center&gt; &lt;font size=2&gt;&lt;b&gt;&lt;u&gt;ECOLE ELEMENTAIRE VILLEMAUR SUR VANNE&lt;/b&gt;&lt;/u&gt;&lt;br&gt; (public)&lt;br&gt;&lt;br&gt;&lt;i&gt;AIX-VILLEMAUR-PALIS');ECOLE_0100621W.addTo(ECOLE);</v>
      </c>
    </row>
    <row r="381" spans="1:10" x14ac:dyDescent="0.2">
      <c r="A381" t="s">
        <v>591</v>
      </c>
      <c r="B381" t="s">
        <v>1745</v>
      </c>
      <c r="C381" t="s">
        <v>673</v>
      </c>
      <c r="D381" t="s">
        <v>4301</v>
      </c>
      <c r="E381" t="s">
        <v>4304</v>
      </c>
      <c r="F381" t="s">
        <v>50</v>
      </c>
      <c r="G381" t="s">
        <v>4737</v>
      </c>
      <c r="H381" t="s">
        <v>4738</v>
      </c>
      <c r="I381" t="s">
        <v>3687</v>
      </c>
      <c r="J381" t="str">
        <f t="shared" si="5"/>
        <v>var ECOLE_0100716Z=L.circle([48.218053,3.728601], 50, {color:'purple',fillColor:'purple',fillOpacity: 0.5});ECOLE_0100716Z.bindPopup('&lt;p align=center&gt; &lt;font size=2&gt;&lt;b&gt;&lt;u&gt;ECOLE ELEMENTAIRE JEAN MOULIN&lt;/b&gt;&lt;/u&gt;&lt;br&gt; (public)&lt;br&gt;&lt;br&gt;&lt;i&gt;AIX-VILLEMAUR-PALIS');ECOLE_0100716Z.addTo(ECOLE);</v>
      </c>
    </row>
    <row r="382" spans="1:10" x14ac:dyDescent="0.2">
      <c r="A382" t="s">
        <v>591</v>
      </c>
      <c r="B382" t="s">
        <v>1746</v>
      </c>
      <c r="C382" t="s">
        <v>673</v>
      </c>
      <c r="D382" t="s">
        <v>4301</v>
      </c>
      <c r="E382" t="s">
        <v>4304</v>
      </c>
      <c r="F382" t="s">
        <v>100</v>
      </c>
      <c r="G382" t="s">
        <v>4739</v>
      </c>
      <c r="H382" t="s">
        <v>4740</v>
      </c>
      <c r="I382" t="s">
        <v>3688</v>
      </c>
      <c r="J382" t="str">
        <f t="shared" si="5"/>
        <v>var ECOLE_0100853Y=L.circle([48.2192229,3.7269852], 50, {color:'purple',fillColor:'purple',fillOpacity: 0.5});ECOLE_0100853Y.bindPopup('&lt;p align=center&gt; &lt;font size=2&gt;&lt;b&gt;&lt;u&gt;ECOLE MATERNELLE JEAN DE LA FONTAINE&lt;/b&gt;&lt;/u&gt;&lt;br&gt; (public)&lt;br&gt;&lt;br&gt;&lt;i&gt;AIX-VILLEMAUR-PALIS');ECOLE_0100853Y.addTo(ECOLE);</v>
      </c>
    </row>
    <row r="383" spans="1:10" x14ac:dyDescent="0.2">
      <c r="A383" t="s">
        <v>1747</v>
      </c>
      <c r="B383" t="s">
        <v>1748</v>
      </c>
      <c r="C383" t="s">
        <v>673</v>
      </c>
      <c r="D383" t="s">
        <v>4301</v>
      </c>
      <c r="E383" t="s">
        <v>4304</v>
      </c>
      <c r="F383" t="s">
        <v>553</v>
      </c>
      <c r="G383" t="s">
        <v>4741</v>
      </c>
      <c r="H383" t="s">
        <v>4742</v>
      </c>
      <c r="I383" t="s">
        <v>1448</v>
      </c>
      <c r="J383" t="str">
        <f t="shared" si="5"/>
        <v>var ECOLE_0100914P=L.circle([48.5860734,4.1075488], 50, {color:'purple',fillColor:'purple',fillOpacity: 0.5});ECOLE_0100914P.bindPopup('&lt;p align=center&gt; &lt;font size=2&gt;&lt;b&gt;&lt;u&gt;ECOLE MATERNELLE&lt;/b&gt;&lt;/u&gt;&lt;br&gt; (public)&lt;br&gt;&lt;br&gt;&lt;i&gt;ALLIBAUDIERES');ECOLE_0100914P.addTo(ECOLE);</v>
      </c>
    </row>
    <row r="384" spans="1:10" x14ac:dyDescent="0.2">
      <c r="A384" t="s">
        <v>1749</v>
      </c>
      <c r="B384" t="s">
        <v>1750</v>
      </c>
      <c r="C384" t="s">
        <v>673</v>
      </c>
      <c r="D384" t="s">
        <v>4301</v>
      </c>
      <c r="E384" t="s">
        <v>4304</v>
      </c>
      <c r="F384" t="s">
        <v>553</v>
      </c>
      <c r="G384" t="s">
        <v>4743</v>
      </c>
      <c r="H384" t="s">
        <v>4744</v>
      </c>
      <c r="I384" t="s">
        <v>3075</v>
      </c>
      <c r="J384" t="str">
        <f t="shared" si="5"/>
        <v>var ECOLE_0101090F=L.circle([48.2951619,4.5161527], 50, {color:'purple',fillColor:'purple',fillOpacity: 0.5});ECOLE_0101090F.bindPopup('&lt;p align=center&gt; &lt;font size=2&gt;&lt;b&gt;&lt;u&gt;ECOLE PRIMAIRE&lt;/b&gt;&lt;/u&gt;&lt;br&gt; (public)&lt;br&gt;&lt;br&gt;&lt;i&gt;AMANCE');ECOLE_0101090F.addTo(ECOLE);</v>
      </c>
    </row>
    <row r="385" spans="1:10" x14ac:dyDescent="0.2">
      <c r="A385" t="s">
        <v>231</v>
      </c>
      <c r="B385" t="s">
        <v>1751</v>
      </c>
      <c r="C385" t="s">
        <v>673</v>
      </c>
      <c r="D385" t="s">
        <v>4301</v>
      </c>
      <c r="E385" t="s">
        <v>4304</v>
      </c>
      <c r="F385" t="s">
        <v>3188</v>
      </c>
      <c r="G385" t="s">
        <v>4745</v>
      </c>
      <c r="H385" t="s">
        <v>4746</v>
      </c>
      <c r="I385" t="s">
        <v>3689</v>
      </c>
      <c r="J385" t="str">
        <f t="shared" si="5"/>
        <v>var ECOLE_0100117Y=L.circle([48.5349928,4.136538], 50, {color:'purple',fillColor:'purple',fillOpacity: 0.5});ECOLE_0100117Y.bindPopup('&lt;p align=center&gt; &lt;font size=2&gt;&lt;b&gt;&lt;u&gt;ECOLE ELEMENTAIRE AURILLAC&lt;/b&gt;&lt;/u&gt;&lt;br&gt; (public)&lt;br&gt;&lt;br&gt;&lt;i&gt;ARCIS-SUR-AUBE');ECOLE_0100117Y.addTo(ECOLE);</v>
      </c>
    </row>
    <row r="386" spans="1:10" x14ac:dyDescent="0.2">
      <c r="A386" t="s">
        <v>231</v>
      </c>
      <c r="B386" t="s">
        <v>1752</v>
      </c>
      <c r="C386" t="s">
        <v>673</v>
      </c>
      <c r="D386" t="s">
        <v>4301</v>
      </c>
      <c r="E386" t="s">
        <v>4304</v>
      </c>
      <c r="F386" t="s">
        <v>241</v>
      </c>
      <c r="G386" t="s">
        <v>4747</v>
      </c>
      <c r="H386" t="s">
        <v>4748</v>
      </c>
      <c r="I386" t="s">
        <v>3690</v>
      </c>
      <c r="J386" t="str">
        <f t="shared" si="5"/>
        <v>var ECOLE_0100119A=L.circle([48.5353402,4.1343577], 50, {color:'purple',fillColor:'purple',fillOpacity: 0.5});ECOLE_0100119A.bindPopup('&lt;p align=center&gt; &lt;font size=2&gt;&lt;b&gt;&lt;u&gt;ECOLE MATERNELLE JEAN JAURES&lt;/b&gt;&lt;/u&gt;&lt;br&gt; (public)&lt;br&gt;&lt;br&gt;&lt;i&gt;ARCIS-SUR-AUBE');ECOLE_0100119A.addTo(ECOLE);</v>
      </c>
    </row>
    <row r="387" spans="1:10" x14ac:dyDescent="0.2">
      <c r="A387" t="s">
        <v>1753</v>
      </c>
      <c r="B387" t="s">
        <v>1754</v>
      </c>
      <c r="C387" t="s">
        <v>673</v>
      </c>
      <c r="D387" t="s">
        <v>4301</v>
      </c>
      <c r="E387" t="s">
        <v>4304</v>
      </c>
      <c r="F387" t="s">
        <v>553</v>
      </c>
      <c r="G387" t="s">
        <v>4749</v>
      </c>
      <c r="H387" t="s">
        <v>4750</v>
      </c>
      <c r="I387" t="s">
        <v>3077</v>
      </c>
      <c r="J387" t="str">
        <f t="shared" ref="J387:J450" si="6">"var "&amp;D387&amp;"_"&amp;B387&amp;"=L.circle(["&amp;G387&amp;","&amp;H387&amp;"], 50, {color:'"&amp; E387&amp;"',fillColor:'"&amp;E387&amp;"',fillOpacity: 0.5});"&amp;D387&amp;"_"&amp;B387&amp;".bindPopup('&lt;p align=center&gt; &lt;font size=2&gt;&lt;b&gt;&lt;u&gt;"&amp;I387&amp;"&lt;/b&gt;&lt;/u&gt;&lt;br&gt; "&amp;C387&amp;"&lt;br&gt;&lt;br&gt;&lt;i&gt;"&amp;A387&amp;"');"&amp;D387&amp;"_"&amp;B387&amp;".addTo("&amp;D387&amp;");"</f>
        <v>var ECOLE_0100089T=L.circle([48.2686893,4.7518079], 50, {color:'purple',fillColor:'purple',fillOpacity: 0.5});ECOLE_0100089T.bindPopup('&lt;p align=center&gt; &lt;font size=2&gt;&lt;b&gt;&lt;u&gt;ECOLE ELEMENTAIRE&lt;/b&gt;&lt;/u&gt;&lt;br&gt; (public)&lt;br&gt;&lt;br&gt;&lt;i&gt;ARRENTIERES');ECOLE_0100089T.addTo(ECOLE);</v>
      </c>
    </row>
    <row r="388" spans="1:10" x14ac:dyDescent="0.2">
      <c r="A388" t="s">
        <v>1755</v>
      </c>
      <c r="B388" t="s">
        <v>1756</v>
      </c>
      <c r="C388" t="s">
        <v>673</v>
      </c>
      <c r="D388" t="s">
        <v>4301</v>
      </c>
      <c r="E388" t="s">
        <v>4304</v>
      </c>
      <c r="F388" t="s">
        <v>553</v>
      </c>
      <c r="G388" t="s">
        <v>4751</v>
      </c>
      <c r="H388" t="s">
        <v>4752</v>
      </c>
      <c r="I388" t="s">
        <v>1448</v>
      </c>
      <c r="J388" t="str">
        <f t="shared" si="6"/>
        <v>var ECOLE_0100859E=L.circle([48.2682872,4.6485726], 50, {color:'purple',fillColor:'purple',fillOpacity: 0.5});ECOLE_0100859E.bindPopup('&lt;p align=center&gt; &lt;font size=2&gt;&lt;b&gt;&lt;u&gt;ECOLE MATERNELLE&lt;/b&gt;&lt;/u&gt;&lt;br&gt; (public)&lt;br&gt;&lt;br&gt;&lt;i&gt;ARSONVAL');ECOLE_0100859E.addTo(ECOLE);</v>
      </c>
    </row>
    <row r="389" spans="1:10" x14ac:dyDescent="0.2">
      <c r="A389" t="s">
        <v>1757</v>
      </c>
      <c r="B389" t="s">
        <v>1758</v>
      </c>
      <c r="C389" t="s">
        <v>673</v>
      </c>
      <c r="D389" t="s">
        <v>4301</v>
      </c>
      <c r="E389" t="s">
        <v>4304</v>
      </c>
      <c r="F389" t="s">
        <v>553</v>
      </c>
      <c r="G389" t="s">
        <v>4753</v>
      </c>
      <c r="H389" t="s">
        <v>4754</v>
      </c>
      <c r="I389" t="s">
        <v>3075</v>
      </c>
      <c r="J389" t="str">
        <f t="shared" si="6"/>
        <v>var ECOLE_0100125G=L.circle([48.1007182,3.919862], 50, {color:'purple',fillColor:'purple',fillOpacity: 0.5});ECOLE_0100125G.bindPopup('&lt;p align=center&gt; &lt;font size=2&gt;&lt;b&gt;&lt;u&gt;ECOLE PRIMAIRE&lt;/b&gt;&lt;/u&gt;&lt;br&gt; (public)&lt;br&gt;&lt;br&gt;&lt;i&gt;AUXON');ECOLE_0100125G.addTo(ECOLE);</v>
      </c>
    </row>
    <row r="390" spans="1:10" x14ac:dyDescent="0.2">
      <c r="A390" t="s">
        <v>1759</v>
      </c>
      <c r="B390" t="s">
        <v>1760</v>
      </c>
      <c r="C390" t="s">
        <v>673</v>
      </c>
      <c r="D390" t="s">
        <v>4301</v>
      </c>
      <c r="E390" t="s">
        <v>4304</v>
      </c>
      <c r="F390" t="s">
        <v>553</v>
      </c>
      <c r="G390" t="s">
        <v>4755</v>
      </c>
      <c r="H390" t="s">
        <v>4756</v>
      </c>
      <c r="I390" t="s">
        <v>3075</v>
      </c>
      <c r="J390" t="str">
        <f t="shared" si="6"/>
        <v>var ECOLE_0100127J=L.circle([48.4240224,3.5690359], 50, {color:'purple',fillColor:'purple',fillOpacity: 0.5});ECOLE_0100127J.bindPopup('&lt;p align=center&gt; &lt;font size=2&gt;&lt;b&gt;&lt;u&gt;ECOLE PRIMAIRE&lt;/b&gt;&lt;/u&gt;&lt;br&gt; (public)&lt;br&gt;&lt;br&gt;&lt;i&gt;AVANT-LES-MARCILLY');ECOLE_0100127J.addTo(ECOLE);</v>
      </c>
    </row>
    <row r="391" spans="1:10" x14ac:dyDescent="0.2">
      <c r="A391" t="s">
        <v>1761</v>
      </c>
      <c r="B391" t="s">
        <v>1762</v>
      </c>
      <c r="C391" t="s">
        <v>673</v>
      </c>
      <c r="D391" t="s">
        <v>4301</v>
      </c>
      <c r="E391" t="s">
        <v>4304</v>
      </c>
      <c r="F391" t="s">
        <v>553</v>
      </c>
      <c r="G391" t="s">
        <v>4757</v>
      </c>
      <c r="H391" t="s">
        <v>4758</v>
      </c>
      <c r="I391" t="s">
        <v>3075</v>
      </c>
      <c r="J391" t="str">
        <f t="shared" si="6"/>
        <v>var ECOLE_0100131N=L.circle([47.9936184,4.2963024], 50, {color:'purple',fillColor:'purple',fillOpacity: 0.5});ECOLE_0100131N.bindPopup('&lt;p align=center&gt; &lt;font size=2&gt;&lt;b&gt;&lt;u&gt;ECOLE PRIMAIRE&lt;/b&gt;&lt;/u&gt;&lt;br&gt; (public)&lt;br&gt;&lt;br&gt;&lt;i&gt;BAGNEUX-LA-FOSSE');ECOLE_0100131N.addTo(ECOLE);</v>
      </c>
    </row>
    <row r="392" spans="1:10" x14ac:dyDescent="0.2">
      <c r="A392" t="s">
        <v>1763</v>
      </c>
      <c r="B392" t="s">
        <v>1764</v>
      </c>
      <c r="C392" t="s">
        <v>673</v>
      </c>
      <c r="D392" t="s">
        <v>4301</v>
      </c>
      <c r="E392" t="s">
        <v>4304</v>
      </c>
      <c r="F392" t="s">
        <v>553</v>
      </c>
      <c r="G392" t="s">
        <v>4759</v>
      </c>
      <c r="H392" t="s">
        <v>4760</v>
      </c>
      <c r="I392" t="s">
        <v>3075</v>
      </c>
      <c r="J392" t="str">
        <f t="shared" si="6"/>
        <v>var ECOLE_0100937P=L.circle([48.3368932,4.0322749], 50, {color:'purple',fillColor:'purple',fillOpacity: 0.5});ECOLE_0100937P.bindPopup('&lt;p align=center&gt; &lt;font size=2&gt;&lt;b&gt;&lt;u&gt;ECOLE PRIMAIRE&lt;/b&gt;&lt;/u&gt;&lt;br&gt; (public)&lt;br&gt;&lt;br&gt;&lt;i&gt;BARBEREY-SAINT-SULPICE');ECOLE_0100937P.addTo(ECOLE);</v>
      </c>
    </row>
    <row r="393" spans="1:10" x14ac:dyDescent="0.2">
      <c r="A393" t="s">
        <v>1765</v>
      </c>
      <c r="B393" t="s">
        <v>1766</v>
      </c>
      <c r="C393" t="s">
        <v>673</v>
      </c>
      <c r="D393" t="s">
        <v>4301</v>
      </c>
      <c r="E393" t="s">
        <v>4304</v>
      </c>
      <c r="F393" t="s">
        <v>3189</v>
      </c>
      <c r="G393" t="s">
        <v>4761</v>
      </c>
      <c r="H393" t="s">
        <v>4762</v>
      </c>
      <c r="I393" t="s">
        <v>3692</v>
      </c>
      <c r="J393" t="str">
        <f t="shared" si="6"/>
        <v>var ECOLE_0100136U=L.circle([48.5578547,3.5768485], 50, {color:'purple',fillColor:'purple',fillOpacity: 0.5});ECOLE_0100136U.bindPopup('&lt;p align=center&gt; &lt;font size=2&gt;&lt;b&gt;&lt;u&gt;ECOLE PRIMAIRE GEORGES LAPIERRE&lt;/b&gt;&lt;/u&gt;&lt;br&gt; (public)&lt;br&gt;&lt;br&gt;&lt;i&gt;BARBUISE');ECOLE_0100136U.addTo(ECOLE);</v>
      </c>
    </row>
    <row r="394" spans="1:10" x14ac:dyDescent="0.2">
      <c r="A394" t="s">
        <v>152</v>
      </c>
      <c r="B394" t="s">
        <v>1767</v>
      </c>
      <c r="C394" t="s">
        <v>673</v>
      </c>
      <c r="D394" t="s">
        <v>4301</v>
      </c>
      <c r="E394" t="s">
        <v>4304</v>
      </c>
      <c r="F394" t="s">
        <v>3190</v>
      </c>
      <c r="G394" t="s">
        <v>4763</v>
      </c>
      <c r="H394" t="s">
        <v>4764</v>
      </c>
      <c r="I394" t="s">
        <v>3694</v>
      </c>
      <c r="J394" t="str">
        <f t="shared" si="6"/>
        <v>var ECOLE_0100083L=L.circle([48.2345197,4.7087839], 50, {color:'purple',fillColor:'purple',fillOpacity: 0.5});ECOLE_0100083L.bindPopup('&lt;p align=center&gt; &lt;font size=2&gt;&lt;b&gt;&lt;u&gt;ECOLE ELEMENTAIRE ARTHUR BUREAU&lt;/b&gt;&lt;/u&gt;&lt;br&gt; (public)&lt;br&gt;&lt;br&gt;&lt;i&gt;BAR-SUR-AUBE');ECOLE_0100083L.addTo(ECOLE);</v>
      </c>
    </row>
    <row r="395" spans="1:10" x14ac:dyDescent="0.2">
      <c r="A395" t="s">
        <v>152</v>
      </c>
      <c r="B395" t="s">
        <v>1768</v>
      </c>
      <c r="C395" t="s">
        <v>673</v>
      </c>
      <c r="D395" t="s">
        <v>4301</v>
      </c>
      <c r="E395" t="s">
        <v>4304</v>
      </c>
      <c r="F395" t="s">
        <v>3191</v>
      </c>
      <c r="G395" t="s">
        <v>4765</v>
      </c>
      <c r="H395" t="s">
        <v>4766</v>
      </c>
      <c r="I395" t="s">
        <v>3695</v>
      </c>
      <c r="J395" t="str">
        <f t="shared" si="6"/>
        <v>var ECOLE_0100085N=L.circle([48.2376919,4.7008762], 50, {color:'purple',fillColor:'purple',fillOpacity: 0.5});ECOLE_0100085N.bindPopup('&lt;p align=center&gt; &lt;font size=2&gt;&lt;b&gt;&lt;u&gt;ECOLE PRIMAIRE MAURICE VECHIN&lt;/b&gt;&lt;/u&gt;&lt;br&gt; (public)&lt;br&gt;&lt;br&gt;&lt;i&gt;BAR-SUR-AUBE');ECOLE_0100085N.addTo(ECOLE);</v>
      </c>
    </row>
    <row r="396" spans="1:10" x14ac:dyDescent="0.2">
      <c r="A396" t="s">
        <v>152</v>
      </c>
      <c r="B396" t="s">
        <v>1769</v>
      </c>
      <c r="C396" t="s">
        <v>673</v>
      </c>
      <c r="D396" t="s">
        <v>4301</v>
      </c>
      <c r="E396" t="s">
        <v>4304</v>
      </c>
      <c r="F396" t="s">
        <v>3147</v>
      </c>
      <c r="G396" t="s">
        <v>4767</v>
      </c>
      <c r="H396" t="s">
        <v>4768</v>
      </c>
      <c r="I396" t="s">
        <v>3696</v>
      </c>
      <c r="J396" t="str">
        <f t="shared" si="6"/>
        <v>var ECOLE_0100086P=L.circle([48.2331978,4.7101421], 50, {color:'purple',fillColor:'purple',fillOpacity: 0.5});ECOLE_0100086P.bindPopup('&lt;p align=center&gt; &lt;font size=2&gt;&lt;b&gt;&lt;u&gt;ECOLE MATERNELLE GAMBETTA&lt;/b&gt;&lt;/u&gt;&lt;br&gt; (public)&lt;br&gt;&lt;br&gt;&lt;i&gt;BAR-SUR-AUBE');ECOLE_0100086P.addTo(ECOLE);</v>
      </c>
    </row>
    <row r="397" spans="1:10" x14ac:dyDescent="0.2">
      <c r="A397" t="s">
        <v>152</v>
      </c>
      <c r="B397" t="s">
        <v>1770</v>
      </c>
      <c r="C397" t="s">
        <v>674</v>
      </c>
      <c r="D397" t="s">
        <v>4301</v>
      </c>
      <c r="E397" t="s">
        <v>4304</v>
      </c>
      <c r="F397" t="s">
        <v>3192</v>
      </c>
      <c r="G397" t="s">
        <v>4769</v>
      </c>
      <c r="H397" t="s">
        <v>4770</v>
      </c>
      <c r="I397" t="s">
        <v>3697</v>
      </c>
      <c r="J397" t="str">
        <f t="shared" si="6"/>
        <v>var ECOLE_0100747H=L.circle([48.2339681,4.7089641], 50, {color:'purple',fillColor:'purple',fillOpacity: 0.5});ECOLE_0100747H.bindPopup('&lt;p align=center&gt; &lt;font size=2&gt;&lt;b&gt;&lt;u&gt;ECOLE PRIMAIRE SAINTE THERESE&lt;/b&gt;&lt;/u&gt;&lt;br&gt; (privé)&lt;br&gt;&lt;br&gt;&lt;i&gt;BAR-SUR-AUBE');ECOLE_0100747H.addTo(ECOLE);</v>
      </c>
    </row>
    <row r="398" spans="1:10" x14ac:dyDescent="0.2">
      <c r="A398" t="s">
        <v>155</v>
      </c>
      <c r="B398" t="s">
        <v>1771</v>
      </c>
      <c r="C398" t="s">
        <v>673</v>
      </c>
      <c r="D398" t="s">
        <v>4301</v>
      </c>
      <c r="E398" t="s">
        <v>4304</v>
      </c>
      <c r="F398" t="s">
        <v>3193</v>
      </c>
      <c r="G398" t="s">
        <v>4771</v>
      </c>
      <c r="H398" t="s">
        <v>4772</v>
      </c>
      <c r="I398" t="s">
        <v>3701</v>
      </c>
      <c r="J398" t="str">
        <f t="shared" si="6"/>
        <v>var ECOLE_0100138W=L.circle([48.1105198,4.376016], 50, {color:'purple',fillColor:'purple',fillOpacity: 0.5});ECOLE_0100138W.bindPopup('&lt;p align=center&gt; &lt;font size=2&gt;&lt;b&gt;&lt;u&gt;ECOLE ELEMENTAIRE GEORGES LECLERC&lt;/b&gt;&lt;/u&gt;&lt;br&gt; (public)&lt;br&gt;&lt;br&gt;&lt;i&gt;BAR-SUR-SEINE');ECOLE_0100138W.addTo(ECOLE);</v>
      </c>
    </row>
    <row r="399" spans="1:10" x14ac:dyDescent="0.2">
      <c r="A399" t="s">
        <v>155</v>
      </c>
      <c r="B399" t="s">
        <v>1772</v>
      </c>
      <c r="C399" t="s">
        <v>673</v>
      </c>
      <c r="D399" t="s">
        <v>4301</v>
      </c>
      <c r="E399" t="s">
        <v>4304</v>
      </c>
      <c r="F399" t="s">
        <v>3194</v>
      </c>
      <c r="G399" t="s">
        <v>4773</v>
      </c>
      <c r="H399" t="s">
        <v>4774</v>
      </c>
      <c r="I399" t="s">
        <v>3702</v>
      </c>
      <c r="J399" t="str">
        <f t="shared" si="6"/>
        <v>var ECOLE_0100139X=L.circle([48.1128848,4.3793419], 50, {color:'purple',fillColor:'purple',fillOpacity: 0.5});ECOLE_0100139X.bindPopup('&lt;p align=center&gt; &lt;font size=2&gt;&lt;b&gt;&lt;u&gt;ECOLE ELEMENTAIRE MAURICE ROBERT&lt;/b&gt;&lt;/u&gt;&lt;br&gt; (public)&lt;br&gt;&lt;br&gt;&lt;i&gt;BAR-SUR-SEINE');ECOLE_0100139X.addTo(ECOLE);</v>
      </c>
    </row>
    <row r="400" spans="1:10" x14ac:dyDescent="0.2">
      <c r="A400" t="s">
        <v>155</v>
      </c>
      <c r="B400" t="s">
        <v>1773</v>
      </c>
      <c r="C400" t="s">
        <v>673</v>
      </c>
      <c r="D400" t="s">
        <v>4301</v>
      </c>
      <c r="E400" t="s">
        <v>4304</v>
      </c>
      <c r="F400" t="s">
        <v>3195</v>
      </c>
      <c r="G400" t="s">
        <v>4775</v>
      </c>
      <c r="H400" t="s">
        <v>4776</v>
      </c>
      <c r="I400" t="s">
        <v>3703</v>
      </c>
      <c r="J400" t="str">
        <f t="shared" si="6"/>
        <v>var ECOLE_0100140Y=L.circle([48.1133998,4.3793284], 50, {color:'purple',fillColor:'purple',fillOpacity: 0.5});ECOLE_0100140Y.bindPopup('&lt;p align=center&gt; &lt;font size=2&gt;&lt;b&gt;&lt;u&gt;ECOLE MATERNELLE DU 14 JUILLET&lt;/b&gt;&lt;/u&gt;&lt;br&gt; (public)&lt;br&gt;&lt;br&gt;&lt;i&gt;BAR-SUR-SEINE');ECOLE_0100140Y.addTo(ECOLE);</v>
      </c>
    </row>
    <row r="401" spans="1:10" x14ac:dyDescent="0.2">
      <c r="A401" t="s">
        <v>155</v>
      </c>
      <c r="B401" t="s">
        <v>1774</v>
      </c>
      <c r="C401" t="s">
        <v>674</v>
      </c>
      <c r="D401" t="s">
        <v>4301</v>
      </c>
      <c r="E401" t="s">
        <v>4304</v>
      </c>
      <c r="F401" t="s">
        <v>233</v>
      </c>
      <c r="G401" t="s">
        <v>4777</v>
      </c>
      <c r="H401" t="s">
        <v>4778</v>
      </c>
      <c r="I401" t="s">
        <v>3705</v>
      </c>
      <c r="J401" t="str">
        <f t="shared" si="6"/>
        <v>var ECOLE_0100748J=L.circle([48.1101818,4.3763727], 50, {color:'purple',fillColor:'purple',fillOpacity: 0.5});ECOLE_0100748J.bindPopup('&lt;p align=center&gt; &lt;font size=2&gt;&lt;b&gt;&lt;u&gt;ECOLE PRIMAIRE HENRI BRETON&lt;/b&gt;&lt;/u&gt;&lt;br&gt; (privé)&lt;br&gt;&lt;br&gt;&lt;i&gt;BAR-SUR-SEINE');ECOLE_0100748J.addTo(ECOLE);</v>
      </c>
    </row>
    <row r="402" spans="1:10" x14ac:dyDescent="0.2">
      <c r="A402" t="s">
        <v>1775</v>
      </c>
      <c r="B402" t="s">
        <v>1776</v>
      </c>
      <c r="C402" t="s">
        <v>673</v>
      </c>
      <c r="D402" t="s">
        <v>4301</v>
      </c>
      <c r="E402" t="s">
        <v>4304</v>
      </c>
      <c r="F402" t="s">
        <v>3196</v>
      </c>
      <c r="G402" t="s">
        <v>4779</v>
      </c>
      <c r="H402" t="s">
        <v>4780</v>
      </c>
      <c r="I402" t="s">
        <v>3706</v>
      </c>
      <c r="J402" t="str">
        <f t="shared" si="6"/>
        <v>var ECOLE_0100092W=L.circle([48.1963006,4.7776763], 50, {color:'purple',fillColor:'purple',fillOpacity: 0.5});ECOLE_0100092W.bindPopup('&lt;p align=center&gt; &lt;font size=2&gt;&lt;b&gt;&lt;u&gt;ECOLE ELEMENTAIRE FRANCOIS VALORY&lt;/b&gt;&lt;/u&gt;&lt;br&gt; (public)&lt;br&gt;&lt;br&gt;&lt;i&gt;BAYEL');ECOLE_0100092W.addTo(ECOLE);</v>
      </c>
    </row>
    <row r="403" spans="1:10" x14ac:dyDescent="0.2">
      <c r="A403" t="s">
        <v>1775</v>
      </c>
      <c r="B403" t="s">
        <v>1777</v>
      </c>
      <c r="C403" t="s">
        <v>673</v>
      </c>
      <c r="D403" t="s">
        <v>4301</v>
      </c>
      <c r="E403" t="s">
        <v>4304</v>
      </c>
      <c r="F403" t="s">
        <v>3197</v>
      </c>
      <c r="G403" t="s">
        <v>4781</v>
      </c>
      <c r="H403" t="s">
        <v>4782</v>
      </c>
      <c r="I403" t="s">
        <v>3707</v>
      </c>
      <c r="J403" t="str">
        <f t="shared" si="6"/>
        <v>var ECOLE_0100093X=L.circle([48.1990763,4.7752847], 50, {color:'purple',fillColor:'purple',fillOpacity: 0.5});ECOLE_0100093X.bindPopup('&lt;p align=center&gt; &lt;font size=2&gt;&lt;b&gt;&lt;u&gt;ECOLE MATERNELLE DE LA TUILERIE&lt;/b&gt;&lt;/u&gt;&lt;br&gt; (public)&lt;br&gt;&lt;br&gt;&lt;i&gt;BAYEL');ECOLE_0100093X.addTo(ECOLE);</v>
      </c>
    </row>
    <row r="404" spans="1:10" x14ac:dyDescent="0.2">
      <c r="A404" t="s">
        <v>1778</v>
      </c>
      <c r="B404" t="s">
        <v>1779</v>
      </c>
      <c r="C404" t="s">
        <v>673</v>
      </c>
      <c r="D404" t="s">
        <v>4301</v>
      </c>
      <c r="E404" t="s">
        <v>4304</v>
      </c>
      <c r="F404" t="s">
        <v>553</v>
      </c>
      <c r="G404" t="s">
        <v>4783</v>
      </c>
      <c r="H404" t="s">
        <v>4784</v>
      </c>
      <c r="I404" t="s">
        <v>1448</v>
      </c>
      <c r="J404" t="str">
        <f t="shared" si="6"/>
        <v>var ECOLE_0101011V=L.circle([48.1860081,4.6672411], 50, {color:'purple',fillColor:'purple',fillOpacity: 0.5});ECOLE_0101011V.bindPopup('&lt;p align=center&gt; &lt;font size=2&gt;&lt;b&gt;&lt;u&gt;ECOLE MATERNELLE&lt;/b&gt;&lt;/u&gt;&lt;br&gt; (public)&lt;br&gt;&lt;br&gt;&lt;i&gt;BERGERES');ECOLE_0101011V.addTo(ECOLE);</v>
      </c>
    </row>
    <row r="405" spans="1:10" x14ac:dyDescent="0.2">
      <c r="A405" t="s">
        <v>1780</v>
      </c>
      <c r="B405" t="s">
        <v>1781</v>
      </c>
      <c r="C405" t="s">
        <v>673</v>
      </c>
      <c r="D405" t="s">
        <v>4301</v>
      </c>
      <c r="E405" t="s">
        <v>4304</v>
      </c>
      <c r="F405" t="s">
        <v>553</v>
      </c>
      <c r="G405" t="s">
        <v>4785</v>
      </c>
      <c r="H405" t="s">
        <v>4786</v>
      </c>
      <c r="I405" t="s">
        <v>3075</v>
      </c>
      <c r="J405" t="str">
        <f t="shared" si="6"/>
        <v>var ECOLE_0100148G=L.circle([48.1845606,4.4652351], 50, {color:'purple',fillColor:'purple',fillOpacity: 0.5});ECOLE_0100148G.bindPopup('&lt;p align=center&gt; &lt;font size=2&gt;&lt;b&gt;&lt;u&gt;ECOLE PRIMAIRE&lt;/b&gt;&lt;/u&gt;&lt;br&gt; (public)&lt;br&gt;&lt;br&gt;&lt;i&gt;BEUREY');ECOLE_0100148G.addTo(ECOLE);</v>
      </c>
    </row>
    <row r="406" spans="1:10" x14ac:dyDescent="0.2">
      <c r="A406" t="s">
        <v>1782</v>
      </c>
      <c r="B406" t="s">
        <v>1783</v>
      </c>
      <c r="C406" t="s">
        <v>673</v>
      </c>
      <c r="D406" t="s">
        <v>4301</v>
      </c>
      <c r="E406" t="s">
        <v>4304</v>
      </c>
      <c r="F406" t="s">
        <v>553</v>
      </c>
      <c r="G406" t="s">
        <v>4787</v>
      </c>
      <c r="H406" t="s">
        <v>4788</v>
      </c>
      <c r="I406" t="s">
        <v>3077</v>
      </c>
      <c r="J406" t="str">
        <f t="shared" si="6"/>
        <v>var ECOLE_0100099D=L.circle([48.3882418,4.4579432], 50, {color:'purple',fillColor:'purple',fillOpacity: 0.5});ECOLE_0100099D.bindPopup('&lt;p align=center&gt; &lt;font size=2&gt;&lt;b&gt;&lt;u&gt;ECOLE ELEMENTAIRE&lt;/b&gt;&lt;/u&gt;&lt;br&gt; (public)&lt;br&gt;&lt;br&gt;&lt;i&gt;BLAINCOURT-SUR-AUBE');ECOLE_0100099D.addTo(ECOLE);</v>
      </c>
    </row>
    <row r="407" spans="1:10" x14ac:dyDescent="0.2">
      <c r="A407" t="s">
        <v>1784</v>
      </c>
      <c r="B407" t="s">
        <v>1785</v>
      </c>
      <c r="C407" t="s">
        <v>673</v>
      </c>
      <c r="D407" t="s">
        <v>4301</v>
      </c>
      <c r="E407" t="s">
        <v>4304</v>
      </c>
      <c r="F407" t="s">
        <v>553</v>
      </c>
      <c r="G407" t="s">
        <v>4789</v>
      </c>
      <c r="H407" t="s">
        <v>4790</v>
      </c>
      <c r="I407" t="s">
        <v>3077</v>
      </c>
      <c r="J407" t="str">
        <f t="shared" si="6"/>
        <v>var ECOLE_0100112T=L.circle([48.2824462,4.6017866], 50, {color:'purple',fillColor:'purple',fillOpacity: 0.5});ECOLE_0100112T.bindPopup('&lt;p align=center&gt; &lt;font size=2&gt;&lt;b&gt;&lt;u&gt;ECOLE ELEMENTAIRE&lt;/b&gt;&lt;/u&gt;&lt;br&gt; (public)&lt;br&gt;&lt;br&gt;&lt;i&gt;BOSSANCOURT');ECOLE_0100112T.addTo(ECOLE);</v>
      </c>
    </row>
    <row r="408" spans="1:10" x14ac:dyDescent="0.2">
      <c r="A408" t="s">
        <v>236</v>
      </c>
      <c r="B408" t="s">
        <v>1786</v>
      </c>
      <c r="C408" t="s">
        <v>673</v>
      </c>
      <c r="D408" t="s">
        <v>4301</v>
      </c>
      <c r="E408" t="s">
        <v>4304</v>
      </c>
      <c r="F408" t="s">
        <v>553</v>
      </c>
      <c r="G408" t="s">
        <v>4791</v>
      </c>
      <c r="H408" t="s">
        <v>4792</v>
      </c>
      <c r="I408" t="s">
        <v>1448</v>
      </c>
      <c r="J408" t="str">
        <f t="shared" si="6"/>
        <v>var ECOLE_0100931H=L.circle([48.1935939,3.9947451], 50, {color:'purple',fillColor:'purple',fillOpacity: 0.5});ECOLE_0100931H.bindPopup('&lt;p align=center&gt; &lt;font size=2&gt;&lt;b&gt;&lt;u&gt;ECOLE MATERNELLE&lt;/b&gt;&lt;/u&gt;&lt;br&gt; (public)&lt;br&gt;&lt;br&gt;&lt;i&gt;BOUILLY');ECOLE_0100931H.addTo(ECOLE);</v>
      </c>
    </row>
    <row r="409" spans="1:10" x14ac:dyDescent="0.2">
      <c r="A409" t="s">
        <v>236</v>
      </c>
      <c r="B409" t="s">
        <v>1787</v>
      </c>
      <c r="C409" t="s">
        <v>673</v>
      </c>
      <c r="D409" t="s">
        <v>4301</v>
      </c>
      <c r="E409" t="s">
        <v>4304</v>
      </c>
      <c r="F409" t="s">
        <v>553</v>
      </c>
      <c r="G409" t="s">
        <v>4791</v>
      </c>
      <c r="H409" t="s">
        <v>4792</v>
      </c>
      <c r="I409" t="s">
        <v>3077</v>
      </c>
      <c r="J409" t="str">
        <f t="shared" si="6"/>
        <v>var ECOLE_0101118L=L.circle([48.1935939,3.9947451], 50, {color:'purple',fillColor:'purple',fillOpacity: 0.5});ECOLE_0101118L.bindPopup('&lt;p align=center&gt; &lt;font size=2&gt;&lt;b&gt;&lt;u&gt;ECOLE ELEMENTAIRE&lt;/b&gt;&lt;/u&gt;&lt;br&gt; (public)&lt;br&gt;&lt;br&gt;&lt;i&gt;BOUILLY');ECOLE_0101118L.addTo(ECOLE);</v>
      </c>
    </row>
    <row r="410" spans="1:10" x14ac:dyDescent="0.2">
      <c r="A410" t="s">
        <v>1788</v>
      </c>
      <c r="B410" t="s">
        <v>1789</v>
      </c>
      <c r="C410" t="s">
        <v>673</v>
      </c>
      <c r="D410" t="s">
        <v>4301</v>
      </c>
      <c r="E410" t="s">
        <v>4304</v>
      </c>
      <c r="F410" t="s">
        <v>553</v>
      </c>
      <c r="G410" t="s">
        <v>4793</v>
      </c>
      <c r="H410" t="s">
        <v>4794</v>
      </c>
      <c r="I410" t="s">
        <v>1448</v>
      </c>
      <c r="J410" t="str">
        <f t="shared" si="6"/>
        <v>var ECOLE_0101076R=L.circle([48.3118051,4.1800954], 50, {color:'purple',fillColor:'purple',fillOpacity: 0.5});ECOLE_0101076R.bindPopup('&lt;p align=center&gt; &lt;font size=2&gt;&lt;b&gt;&lt;u&gt;ECOLE MATERNELLE&lt;/b&gt;&lt;/u&gt;&lt;br&gt; (public)&lt;br&gt;&lt;br&gt;&lt;i&gt;BOURANTON');ECOLE_0101076R.addTo(ECOLE);</v>
      </c>
    </row>
    <row r="411" spans="1:10" x14ac:dyDescent="0.2">
      <c r="A411" t="s">
        <v>1790</v>
      </c>
      <c r="B411" t="s">
        <v>1791</v>
      </c>
      <c r="C411" t="s">
        <v>673</v>
      </c>
      <c r="D411" t="s">
        <v>4301</v>
      </c>
      <c r="E411" t="s">
        <v>4304</v>
      </c>
      <c r="F411" t="s">
        <v>374</v>
      </c>
      <c r="G411" t="s">
        <v>4795</v>
      </c>
      <c r="H411" t="s">
        <v>4796</v>
      </c>
      <c r="I411" t="s">
        <v>3680</v>
      </c>
      <c r="J411" t="str">
        <f t="shared" si="6"/>
        <v>var ECOLE_0100689V=L.circle([48.2566716,4.0933643], 50, {color:'purple',fillColor:'purple',fillOpacity: 0.5});ECOLE_0100689V.bindPopup('&lt;p align=center&gt; &lt;font size=2&gt;&lt;b&gt;&lt;u&gt;ECOLE MATERNELLE JEAN MONNET&lt;/b&gt;&lt;/u&gt;&lt;br&gt; (public)&lt;br&gt;&lt;br&gt;&lt;i&gt;BREVIANDES');ECOLE_0100689V.addTo(ECOLE);</v>
      </c>
    </row>
    <row r="412" spans="1:10" x14ac:dyDescent="0.2">
      <c r="A412" t="s">
        <v>1790</v>
      </c>
      <c r="B412" t="s">
        <v>1792</v>
      </c>
      <c r="C412" t="s">
        <v>673</v>
      </c>
      <c r="D412" t="s">
        <v>4301</v>
      </c>
      <c r="E412" t="s">
        <v>4304</v>
      </c>
      <c r="F412" t="s">
        <v>374</v>
      </c>
      <c r="G412" t="s">
        <v>4797</v>
      </c>
      <c r="H412" t="s">
        <v>4798</v>
      </c>
      <c r="I412" t="s">
        <v>3709</v>
      </c>
      <c r="J412" t="str">
        <f t="shared" si="6"/>
        <v>var ECOLE_0100958M=L.circle([48.2567121,4.0939513], 50, {color:'purple',fillColor:'purple',fillOpacity: 0.5});ECOLE_0100958M.bindPopup('&lt;p align=center&gt; &lt;font size=2&gt;&lt;b&gt;&lt;u&gt;ECOLE ELEMENTAIRE JEAN MONNET&lt;/b&gt;&lt;/u&gt;&lt;br&gt; (public)&lt;br&gt;&lt;br&gt;&lt;i&gt;BREVIANDES');ECOLE_0100958M.addTo(ECOLE);</v>
      </c>
    </row>
    <row r="413" spans="1:10" x14ac:dyDescent="0.2">
      <c r="A413" t="s">
        <v>1793</v>
      </c>
      <c r="B413" t="s">
        <v>1794</v>
      </c>
      <c r="C413" t="s">
        <v>673</v>
      </c>
      <c r="D413" t="s">
        <v>4301</v>
      </c>
      <c r="E413" t="s">
        <v>4304</v>
      </c>
      <c r="F413" t="s">
        <v>553</v>
      </c>
      <c r="G413" t="s">
        <v>4799</v>
      </c>
      <c r="H413" t="s">
        <v>4800</v>
      </c>
      <c r="I413" t="s">
        <v>3075</v>
      </c>
      <c r="J413" t="str">
        <f t="shared" si="6"/>
        <v>var ECOLE_0100860F=L.circle([48.3599564,4.3996797], 50, {color:'purple',fillColor:'purple',fillOpacity: 0.5});ECOLE_0100860F.bindPopup('&lt;p align=center&gt; &lt;font size=2&gt;&lt;b&gt;&lt;u&gt;ECOLE PRIMAIRE&lt;/b&gt;&lt;/u&gt;&lt;br&gt; (public)&lt;br&gt;&lt;br&gt;&lt;i&gt;BREVONNES');ECOLE_0100860F.addTo(ECOLE);</v>
      </c>
    </row>
    <row r="414" spans="1:10" x14ac:dyDescent="0.2">
      <c r="A414" t="s">
        <v>1795</v>
      </c>
      <c r="B414" t="s">
        <v>1796</v>
      </c>
      <c r="C414" t="s">
        <v>673</v>
      </c>
      <c r="D414" t="s">
        <v>4301</v>
      </c>
      <c r="E414" t="s">
        <v>4304</v>
      </c>
      <c r="F414" t="s">
        <v>553</v>
      </c>
      <c r="G414" t="s">
        <v>4801</v>
      </c>
      <c r="H414" t="s">
        <v>4802</v>
      </c>
      <c r="I414" t="s">
        <v>3075</v>
      </c>
      <c r="J414" t="str">
        <f t="shared" si="6"/>
        <v>var ECOLE_0101126V=L.circle([48.2091947,4.3545669], 50, {color:'purple',fillColor:'purple',fillOpacity: 0.5});ECOLE_0101126V.bindPopup('&lt;p align=center&gt; &lt;font size=2&gt;&lt;b&gt;&lt;u&gt;ECOLE PRIMAIRE&lt;/b&gt;&lt;/u&gt;&lt;br&gt; (public)&lt;br&gt;&lt;br&gt;&lt;i&gt;BRIEL-SUR-BARSE');ECOLE_0101126V.addTo(ECOLE);</v>
      </c>
    </row>
    <row r="415" spans="1:10" x14ac:dyDescent="0.2">
      <c r="A415" t="s">
        <v>160</v>
      </c>
      <c r="B415" t="s">
        <v>1797</v>
      </c>
      <c r="C415" t="s">
        <v>673</v>
      </c>
      <c r="D415" t="s">
        <v>4301</v>
      </c>
      <c r="E415" t="s">
        <v>4304</v>
      </c>
      <c r="F415" t="s">
        <v>3198</v>
      </c>
      <c r="G415" t="s">
        <v>4803</v>
      </c>
      <c r="H415" t="s">
        <v>4804</v>
      </c>
      <c r="I415" t="s">
        <v>3711</v>
      </c>
      <c r="J415" t="str">
        <f t="shared" si="6"/>
        <v>var ECOLE_0100097B=L.circle([48.3873081,4.5283525], 50, {color:'purple',fillColor:'purple',fillOpacity: 0.5});ECOLE_0100097B.bindPopup('&lt;p align=center&gt; &lt;font size=2&gt;&lt;b&gt;&lt;u&gt;ECOLE PRIMAIRE GROUPE SCOLAIRE TH. GAUTIER&lt;/b&gt;&lt;/u&gt;&lt;br&gt; (public)&lt;br&gt;&lt;br&gt;&lt;i&gt;BRIENNE-LE-CHATEAU');ECOLE_0100097B.addTo(ECOLE);</v>
      </c>
    </row>
    <row r="416" spans="1:10" x14ac:dyDescent="0.2">
      <c r="A416" t="s">
        <v>1798</v>
      </c>
      <c r="B416" t="s">
        <v>1799</v>
      </c>
      <c r="C416" t="s">
        <v>673</v>
      </c>
      <c r="D416" t="s">
        <v>4301</v>
      </c>
      <c r="E416" t="s">
        <v>4304</v>
      </c>
      <c r="F416" t="s">
        <v>3199</v>
      </c>
      <c r="G416" t="s">
        <v>4805</v>
      </c>
      <c r="H416" t="s">
        <v>4806</v>
      </c>
      <c r="I416" t="s">
        <v>3712</v>
      </c>
      <c r="J416" t="str">
        <f t="shared" si="6"/>
        <v>var ECOLE_0100777R=L.circle([48.2355644,4.1101006], 50, {color:'purple',fillColor:'purple',fillOpacity: 0.5});ECOLE_0100777R.bindPopup('&lt;p align=center&gt; &lt;font size=2&gt;&lt;b&gt;&lt;u&gt;ECOLE PRIMAIRE LES TROIS PLUMES&lt;/b&gt;&lt;/u&gt;&lt;br&gt; (public)&lt;br&gt;&lt;br&gt;&lt;i&gt;BUCHERES');ECOLE_0100777R.addTo(ECOLE);</v>
      </c>
    </row>
    <row r="417" spans="1:10" x14ac:dyDescent="0.2">
      <c r="A417" t="s">
        <v>1800</v>
      </c>
      <c r="B417" t="s">
        <v>1801</v>
      </c>
      <c r="C417" t="s">
        <v>673</v>
      </c>
      <c r="D417" t="s">
        <v>4301</v>
      </c>
      <c r="E417" t="s">
        <v>4304</v>
      </c>
      <c r="F417" t="s">
        <v>553</v>
      </c>
      <c r="G417" t="s">
        <v>4807</v>
      </c>
      <c r="H417" t="s">
        <v>4808</v>
      </c>
      <c r="I417" t="s">
        <v>3077</v>
      </c>
      <c r="J417" t="str">
        <f t="shared" si="6"/>
        <v>var ECOLE_0100176M=L.circle([48.118349,3.9704136], 50, {color:'purple',fillColor:'purple',fillOpacity: 0.5});ECOLE_0100176M.bindPopup('&lt;p align=center&gt; &lt;font size=2&gt;&lt;b&gt;&lt;u&gt;ECOLE ELEMENTAIRE&lt;/b&gt;&lt;/u&gt;&lt;br&gt; (public)&lt;br&gt;&lt;br&gt;&lt;i&gt;CHAMOY');ECOLE_0100176M.addTo(ECOLE);</v>
      </c>
    </row>
    <row r="418" spans="1:10" x14ac:dyDescent="0.2">
      <c r="A418" t="s">
        <v>163</v>
      </c>
      <c r="B418" t="s">
        <v>1802</v>
      </c>
      <c r="C418" t="s">
        <v>673</v>
      </c>
      <c r="D418" t="s">
        <v>4301</v>
      </c>
      <c r="E418" t="s">
        <v>4304</v>
      </c>
      <c r="F418" t="s">
        <v>553</v>
      </c>
      <c r="G418" t="s">
        <v>4809</v>
      </c>
      <c r="H418" t="s">
        <v>4810</v>
      </c>
      <c r="I418" t="s">
        <v>3077</v>
      </c>
      <c r="J418" t="str">
        <f t="shared" si="6"/>
        <v>var ECOLE_0100721E=L.circle([48.0562137,4.1377072], 50, {color:'purple',fillColor:'purple',fillOpacity: 0.5});ECOLE_0100721E.bindPopup('&lt;p align=center&gt; &lt;font size=2&gt;&lt;b&gt;&lt;u&gt;ECOLE ELEMENTAIRE&lt;/b&gt;&lt;/u&gt;&lt;br&gt; (public)&lt;br&gt;&lt;br&gt;&lt;i&gt;CHAOURCE');ECOLE_0100721E.addTo(ECOLE);</v>
      </c>
    </row>
    <row r="419" spans="1:10" x14ac:dyDescent="0.2">
      <c r="A419" t="s">
        <v>163</v>
      </c>
      <c r="B419" t="s">
        <v>1803</v>
      </c>
      <c r="C419" t="s">
        <v>673</v>
      </c>
      <c r="D419" t="s">
        <v>4301</v>
      </c>
      <c r="E419" t="s">
        <v>4304</v>
      </c>
      <c r="F419" t="s">
        <v>553</v>
      </c>
      <c r="G419" t="s">
        <v>4811</v>
      </c>
      <c r="H419" t="s">
        <v>4812</v>
      </c>
      <c r="I419" t="s">
        <v>1448</v>
      </c>
      <c r="J419" t="str">
        <f t="shared" si="6"/>
        <v>var ECOLE_0100861G=L.circle([48.0561262,4.138202], 50, {color:'purple',fillColor:'purple',fillOpacity: 0.5});ECOLE_0100861G.bindPopup('&lt;p align=center&gt; &lt;font size=2&gt;&lt;b&gt;&lt;u&gt;ECOLE MATERNELLE&lt;/b&gt;&lt;/u&gt;&lt;br&gt; (public)&lt;br&gt;&lt;br&gt;&lt;i&gt;CHAOURCE');ECOLE_0100861G.addTo(ECOLE);</v>
      </c>
    </row>
    <row r="420" spans="1:10" x14ac:dyDescent="0.2">
      <c r="A420" t="s">
        <v>1804</v>
      </c>
      <c r="B420" t="s">
        <v>1805</v>
      </c>
      <c r="C420" t="s">
        <v>673</v>
      </c>
      <c r="D420" t="s">
        <v>4301</v>
      </c>
      <c r="E420" t="s">
        <v>4304</v>
      </c>
      <c r="F420" t="s">
        <v>553</v>
      </c>
      <c r="G420" t="s">
        <v>4813</v>
      </c>
      <c r="H420" t="s">
        <v>4814</v>
      </c>
      <c r="I420" t="s">
        <v>3077</v>
      </c>
      <c r="J420" t="str">
        <f t="shared" si="6"/>
        <v>var ECOLE_0100182U=L.circle([48.1650187,4.2389289], 50, {color:'purple',fillColor:'purple',fillOpacity: 0.5});ECOLE_0100182U.bindPopup('&lt;p align=center&gt; &lt;font size=2&gt;&lt;b&gt;&lt;u&gt;ECOLE ELEMENTAIRE&lt;/b&gt;&lt;/u&gt;&lt;br&gt; (public)&lt;br&gt;&lt;br&gt;&lt;i&gt;CHAPPES');ECOLE_0100182U.addTo(ECOLE);</v>
      </c>
    </row>
    <row r="421" spans="1:10" x14ac:dyDescent="0.2">
      <c r="A421" t="s">
        <v>1806</v>
      </c>
      <c r="B421" t="s">
        <v>1807</v>
      </c>
      <c r="C421" t="s">
        <v>673</v>
      </c>
      <c r="D421" t="s">
        <v>4301</v>
      </c>
      <c r="E421" t="s">
        <v>4304</v>
      </c>
      <c r="F421" t="s">
        <v>3200</v>
      </c>
      <c r="G421" t="s">
        <v>4815</v>
      </c>
      <c r="H421" t="s">
        <v>4816</v>
      </c>
      <c r="I421" t="s">
        <v>3714</v>
      </c>
      <c r="J421" t="str">
        <f t="shared" si="6"/>
        <v>var ECOLE_0100183V=L.circle([48.4089786,4.1721127], 50, {color:'purple',fillColor:'purple',fillOpacity: 0.5});ECOLE_0100183V.bindPopup('&lt;p align=center&gt; &lt;font size=2&gt;&lt;b&gt;&lt;u&gt;ECOLE ELEMENTAIRE JEAN SAINTON&lt;/b&gt;&lt;/u&gt;&lt;br&gt; (public)&lt;br&gt;&lt;br&gt;&lt;i&gt;CHARMONT-SOUS-BARBUISE');ECOLE_0100183V.addTo(ECOLE);</v>
      </c>
    </row>
    <row r="422" spans="1:10" x14ac:dyDescent="0.2">
      <c r="A422" t="s">
        <v>1806</v>
      </c>
      <c r="B422" t="s">
        <v>1808</v>
      </c>
      <c r="C422" t="s">
        <v>673</v>
      </c>
      <c r="D422" t="s">
        <v>4301</v>
      </c>
      <c r="E422" t="s">
        <v>4304</v>
      </c>
      <c r="F422" t="s">
        <v>3200</v>
      </c>
      <c r="G422" t="s">
        <v>4817</v>
      </c>
      <c r="H422" t="s">
        <v>4818</v>
      </c>
      <c r="I422" t="s">
        <v>3715</v>
      </c>
      <c r="J422" t="str">
        <f t="shared" si="6"/>
        <v>var ECOLE_0100864K=L.circle([48.4104569,4.1684602], 50, {color:'purple',fillColor:'purple',fillOpacity: 0.5});ECOLE_0100864K.bindPopup('&lt;p align=center&gt; &lt;font size=2&gt;&lt;b&gt;&lt;u&gt;ECOLE MATERNELLE JEAN SAINTON&lt;/b&gt;&lt;/u&gt;&lt;br&gt; (public)&lt;br&gt;&lt;br&gt;&lt;i&gt;CHARMONT-SOUS-BARBUISE');ECOLE_0100864K.addTo(ECOLE);</v>
      </c>
    </row>
    <row r="423" spans="1:10" x14ac:dyDescent="0.2">
      <c r="A423" t="s">
        <v>1809</v>
      </c>
      <c r="B423" t="s">
        <v>1810</v>
      </c>
      <c r="C423" t="s">
        <v>673</v>
      </c>
      <c r="D423" t="s">
        <v>4301</v>
      </c>
      <c r="E423" t="s">
        <v>4304</v>
      </c>
      <c r="F423" t="s">
        <v>553</v>
      </c>
      <c r="G423" t="s">
        <v>4819</v>
      </c>
      <c r="H423" t="s">
        <v>4820</v>
      </c>
      <c r="I423" t="s">
        <v>3077</v>
      </c>
      <c r="J423" t="str">
        <f t="shared" si="6"/>
        <v>var ECOLE_0100184W=L.circle([48.5519739,3.9452324], 50, {color:'purple',fillColor:'purple',fillOpacity: 0.5});ECOLE_0100184W.bindPopup('&lt;p align=center&gt; &lt;font size=2&gt;&lt;b&gt;&lt;u&gt;ECOLE ELEMENTAIRE&lt;/b&gt;&lt;/u&gt;&lt;br&gt; (public)&lt;br&gt;&lt;br&gt;&lt;i&gt;CHARNY-LE-BACHOT');ECOLE_0100184W.addTo(ECOLE);</v>
      </c>
    </row>
    <row r="424" spans="1:10" x14ac:dyDescent="0.2">
      <c r="A424" t="s">
        <v>1811</v>
      </c>
      <c r="B424" t="s">
        <v>1812</v>
      </c>
      <c r="C424" t="s">
        <v>673</v>
      </c>
      <c r="D424" t="s">
        <v>4301</v>
      </c>
      <c r="E424" t="s">
        <v>4304</v>
      </c>
      <c r="F424" t="s">
        <v>553</v>
      </c>
      <c r="G424" t="s">
        <v>4821</v>
      </c>
      <c r="H424" t="s">
        <v>4822</v>
      </c>
      <c r="I424" t="s">
        <v>3077</v>
      </c>
      <c r="J424" t="str">
        <f t="shared" si="6"/>
        <v>var ECOLE_0100197K=L.circle([48.4169876,3.9744021], 50, {color:'purple',fillColor:'purple',fillOpacity: 0.5});ECOLE_0100197K.bindPopup('&lt;p align=center&gt; &lt;font size=2&gt;&lt;b&gt;&lt;u&gt;ECOLE ELEMENTAIRE&lt;/b&gt;&lt;/u&gt;&lt;br&gt; (public)&lt;br&gt;&lt;br&gt;&lt;i&gt;CHAUCHIGNY');ECOLE_0100197K.addTo(ECOLE);</v>
      </c>
    </row>
    <row r="425" spans="1:10" x14ac:dyDescent="0.2">
      <c r="A425" t="s">
        <v>1813</v>
      </c>
      <c r="B425" t="s">
        <v>1814</v>
      </c>
      <c r="C425" t="s">
        <v>673</v>
      </c>
      <c r="D425" t="s">
        <v>4301</v>
      </c>
      <c r="E425" t="s">
        <v>4304</v>
      </c>
      <c r="F425" t="s">
        <v>553</v>
      </c>
      <c r="G425" t="s">
        <v>4823</v>
      </c>
      <c r="H425" t="s">
        <v>4824</v>
      </c>
      <c r="I425" t="s">
        <v>3075</v>
      </c>
      <c r="J425" t="str">
        <f t="shared" si="6"/>
        <v>var ECOLE_0100865L=L.circle([48.5084748,4.5732935], 50, {color:'purple',fillColor:'purple',fillOpacity: 0.5});ECOLE_0100865L.bindPopup('&lt;p align=center&gt; &lt;font size=2&gt;&lt;b&gt;&lt;u&gt;ECOLE PRIMAIRE&lt;/b&gt;&lt;/u&gt;&lt;br&gt; (public)&lt;br&gt;&lt;br&gt;&lt;i&gt;CHAVANGES');ECOLE_0100865L.addTo(ECOLE);</v>
      </c>
    </row>
    <row r="426" spans="1:10" x14ac:dyDescent="0.2">
      <c r="A426" t="s">
        <v>1815</v>
      </c>
      <c r="B426" t="s">
        <v>1816</v>
      </c>
      <c r="C426" t="s">
        <v>673</v>
      </c>
      <c r="D426" t="s">
        <v>4301</v>
      </c>
      <c r="E426" t="s">
        <v>4304</v>
      </c>
      <c r="F426" t="s">
        <v>553</v>
      </c>
      <c r="G426" t="s">
        <v>4825</v>
      </c>
      <c r="H426" t="s">
        <v>4826</v>
      </c>
      <c r="I426" t="s">
        <v>3075</v>
      </c>
      <c r="J426" t="str">
        <f t="shared" si="6"/>
        <v>var ECOLE_0100201P=L.circle([48.229698,3.8426366], 50, {color:'purple',fillColor:'purple',fillOpacity: 0.5});ECOLE_0100201P.bindPopup('&lt;p align=center&gt; &lt;font size=2&gt;&lt;b&gt;&lt;u&gt;ECOLE PRIMAIRE&lt;/b&gt;&lt;/u&gt;&lt;br&gt; (public)&lt;br&gt;&lt;br&gt;&lt;i&gt;CHENNEGY');ECOLE_0100201P.addTo(ECOLE);</v>
      </c>
    </row>
    <row r="427" spans="1:10" x14ac:dyDescent="0.2">
      <c r="A427" t="s">
        <v>1817</v>
      </c>
      <c r="B427" t="s">
        <v>1818</v>
      </c>
      <c r="C427" t="s">
        <v>673</v>
      </c>
      <c r="D427" t="s">
        <v>4301</v>
      </c>
      <c r="E427" t="s">
        <v>4304</v>
      </c>
      <c r="F427" t="s">
        <v>3201</v>
      </c>
      <c r="G427" t="s">
        <v>4827</v>
      </c>
      <c r="H427" t="s">
        <v>4828</v>
      </c>
      <c r="I427" t="s">
        <v>6523</v>
      </c>
      <c r="J427" t="str">
        <f t="shared" si="6"/>
        <v>var ECOLE_0100202R=L.circle([48.1300701,4.4905746], 50, {color:'purple',fillColor:'purple',fillOpacity: 0.5});ECOLE_0100202R.bindPopup('&lt;p align=center&gt; &lt;font size=2&gt;&lt;b&gt;&lt;u&gt;ECOLE PRIMAIRE GR SCO DE LA VALLEE DE L\'ARCE&lt;/b&gt;&lt;/u&gt;&lt;br&gt; (public)&lt;br&gt;&lt;br&gt;&lt;i&gt;CHERVEY');ECOLE_0100202R.addTo(ECOLE);</v>
      </c>
    </row>
    <row r="428" spans="1:10" x14ac:dyDescent="0.2">
      <c r="A428" t="s">
        <v>1819</v>
      </c>
      <c r="B428" t="s">
        <v>1820</v>
      </c>
      <c r="C428" t="s">
        <v>673</v>
      </c>
      <c r="D428" t="s">
        <v>4301</v>
      </c>
      <c r="E428" t="s">
        <v>4304</v>
      </c>
      <c r="F428" t="s">
        <v>553</v>
      </c>
      <c r="G428" t="s">
        <v>4829</v>
      </c>
      <c r="H428" t="s">
        <v>4830</v>
      </c>
      <c r="I428" t="s">
        <v>3077</v>
      </c>
      <c r="J428" t="str">
        <f t="shared" si="6"/>
        <v>var ECOLE_0100203S=L.circle([47.9762027,4.1074092], 50, {color:'purple',fillColor:'purple',fillOpacity: 0.5});ECOLE_0100203S.bindPopup('&lt;p align=center&gt; &lt;font size=2&gt;&lt;b&gt;&lt;u&gt;ECOLE ELEMENTAIRE&lt;/b&gt;&lt;/u&gt;&lt;br&gt; (public)&lt;br&gt;&lt;br&gt;&lt;i&gt;CHESLEY');ECOLE_0100203S.addTo(ECOLE);</v>
      </c>
    </row>
    <row r="429" spans="1:10" x14ac:dyDescent="0.2">
      <c r="A429" t="s">
        <v>1821</v>
      </c>
      <c r="B429" t="s">
        <v>1822</v>
      </c>
      <c r="C429" t="s">
        <v>673</v>
      </c>
      <c r="D429" t="s">
        <v>4301</v>
      </c>
      <c r="E429" t="s">
        <v>4304</v>
      </c>
      <c r="F429" t="s">
        <v>553</v>
      </c>
      <c r="G429" t="s">
        <v>4831</v>
      </c>
      <c r="H429" t="s">
        <v>4832</v>
      </c>
      <c r="I429" t="s">
        <v>3075</v>
      </c>
      <c r="J429" t="str">
        <f t="shared" si="6"/>
        <v>var ECOLE_0100204T=L.circle([48.0260654,3.9124129], 50, {color:'purple',fillColor:'purple',fillOpacity: 0.5});ECOLE_0100204T.bindPopup('&lt;p align=center&gt; &lt;font size=2&gt;&lt;b&gt;&lt;u&gt;ECOLE PRIMAIRE&lt;/b&gt;&lt;/u&gt;&lt;br&gt; (public)&lt;br&gt;&lt;br&gt;&lt;i&gt;CHESSY-LES-PRES');ECOLE_0100204T.addTo(ECOLE);</v>
      </c>
    </row>
    <row r="430" spans="1:10" x14ac:dyDescent="0.2">
      <c r="A430" t="s">
        <v>1823</v>
      </c>
      <c r="B430" t="s">
        <v>1824</v>
      </c>
      <c r="C430" t="s">
        <v>673</v>
      </c>
      <c r="D430" t="s">
        <v>4301</v>
      </c>
      <c r="E430" t="s">
        <v>4304</v>
      </c>
      <c r="F430" t="s">
        <v>553</v>
      </c>
      <c r="G430" t="s">
        <v>4833</v>
      </c>
      <c r="H430" t="s">
        <v>4834</v>
      </c>
      <c r="I430" t="s">
        <v>3075</v>
      </c>
      <c r="J430" t="str">
        <f t="shared" si="6"/>
        <v>var ECOLE_0100844N=L.circle([48.2090093,4.1914914], 50, {color:'purple',fillColor:'purple',fillOpacity: 0.5});ECOLE_0100844N.bindPopup('&lt;p align=center&gt; &lt;font size=2&gt;&lt;b&gt;&lt;u&gt;ECOLE PRIMAIRE&lt;/b&gt;&lt;/u&gt;&lt;br&gt; (public)&lt;br&gt;&lt;br&gt;&lt;i&gt;CLEREY');ECOLE_0100844N.addTo(ECOLE);</v>
      </c>
    </row>
    <row r="431" spans="1:10" x14ac:dyDescent="0.2">
      <c r="A431" t="s">
        <v>1825</v>
      </c>
      <c r="B431" t="s">
        <v>1826</v>
      </c>
      <c r="C431" t="s">
        <v>673</v>
      </c>
      <c r="D431" t="s">
        <v>4301</v>
      </c>
      <c r="E431" t="s">
        <v>4304</v>
      </c>
      <c r="F431" t="s">
        <v>553</v>
      </c>
      <c r="G431" t="s">
        <v>4835</v>
      </c>
      <c r="H431" t="s">
        <v>4836</v>
      </c>
      <c r="I431" t="s">
        <v>1448</v>
      </c>
      <c r="J431" t="str">
        <f t="shared" si="6"/>
        <v>var ECOLE_0100208X=L.circle([48.2640985,4.789611], 50, {color:'purple',fillColor:'purple',fillOpacity: 0.5});ECOLE_0100208X.bindPopup('&lt;p align=center&gt; &lt;font size=2&gt;&lt;b&gt;&lt;u&gt;ECOLE MATERNELLE&lt;/b&gt;&lt;/u&gt;&lt;br&gt; (public)&lt;br&gt;&lt;br&gt;&lt;i&gt;COLOMBE-LA-FOSSE');ECOLE_0100208X.addTo(ECOLE);</v>
      </c>
    </row>
    <row r="432" spans="1:10" x14ac:dyDescent="0.2">
      <c r="A432" t="s">
        <v>1827</v>
      </c>
      <c r="B432" t="s">
        <v>1828</v>
      </c>
      <c r="C432" t="s">
        <v>673</v>
      </c>
      <c r="D432" t="s">
        <v>4301</v>
      </c>
      <c r="E432" t="s">
        <v>4304</v>
      </c>
      <c r="F432" t="s">
        <v>553</v>
      </c>
      <c r="G432" t="s">
        <v>4837</v>
      </c>
      <c r="H432" t="s">
        <v>4838</v>
      </c>
      <c r="I432" t="s">
        <v>3075</v>
      </c>
      <c r="J432" t="str">
        <f t="shared" si="6"/>
        <v>var ECOLE_0100213C=L.circle([48.2686672,4.2375586], 50, {color:'purple',fillColor:'purple',fillOpacity: 0.5});ECOLE_0100213C.bindPopup('&lt;p align=center&gt; &lt;font size=2&gt;&lt;b&gt;&lt;u&gt;ECOLE PRIMAIRE&lt;/b&gt;&lt;/u&gt;&lt;br&gt; (public)&lt;br&gt;&lt;br&gt;&lt;i&gt;COURTERANGES');ECOLE_0100213C.addTo(ECOLE);</v>
      </c>
    </row>
    <row r="433" spans="1:10" x14ac:dyDescent="0.2">
      <c r="A433" t="s">
        <v>1829</v>
      </c>
      <c r="B433" t="s">
        <v>1830</v>
      </c>
      <c r="C433" t="s">
        <v>673</v>
      </c>
      <c r="D433" t="s">
        <v>4301</v>
      </c>
      <c r="E433" t="s">
        <v>4304</v>
      </c>
      <c r="F433" t="s">
        <v>553</v>
      </c>
      <c r="G433" t="s">
        <v>4839</v>
      </c>
      <c r="H433" t="s">
        <v>4840</v>
      </c>
      <c r="I433" t="s">
        <v>3077</v>
      </c>
      <c r="J433" t="str">
        <f t="shared" si="6"/>
        <v>var ECOLE_0100216F=L.circle([48.2072799,4.6504839], 50, {color:'purple',fillColor:'purple',fillOpacity: 0.5});ECOLE_0100216F.bindPopup('&lt;p align=center&gt; &lt;font size=2&gt;&lt;b&gt;&lt;u&gt;ECOLE ELEMENTAIRE&lt;/b&gt;&lt;/u&gt;&lt;br&gt; (public)&lt;br&gt;&lt;br&gt;&lt;i&gt;COUVIGNON');ECOLE_0100216F.addTo(ECOLE);</v>
      </c>
    </row>
    <row r="434" spans="1:10" x14ac:dyDescent="0.2">
      <c r="A434" t="s">
        <v>1831</v>
      </c>
      <c r="B434" t="s">
        <v>1832</v>
      </c>
      <c r="C434" t="s">
        <v>673</v>
      </c>
      <c r="D434" t="s">
        <v>4301</v>
      </c>
      <c r="E434" t="s">
        <v>4304</v>
      </c>
      <c r="F434" t="s">
        <v>553</v>
      </c>
      <c r="G434" t="s">
        <v>4841</v>
      </c>
      <c r="H434" t="s">
        <v>4842</v>
      </c>
      <c r="I434" t="s">
        <v>3075</v>
      </c>
      <c r="J434" t="str">
        <f t="shared" si="6"/>
        <v>var ECOLE_0100739Z=L.circle([48.5165648,3.6427029], 50, {color:'purple',fillColor:'purple',fillOpacity: 0.5});ECOLE_0100739Z.bindPopup('&lt;p align=center&gt; &lt;font size=2&gt;&lt;b&gt;&lt;u&gt;ECOLE PRIMAIRE&lt;/b&gt;&lt;/u&gt;&lt;br&gt; (public)&lt;br&gt;&lt;br&gt;&lt;i&gt;CRANCEY');ECOLE_0100739Z.addTo(ECOLE);</v>
      </c>
    </row>
    <row r="435" spans="1:10" x14ac:dyDescent="0.2">
      <c r="A435" t="s">
        <v>1833</v>
      </c>
      <c r="B435" t="s">
        <v>1834</v>
      </c>
      <c r="C435" t="s">
        <v>673</v>
      </c>
      <c r="D435" t="s">
        <v>4301</v>
      </c>
      <c r="E435" t="s">
        <v>4304</v>
      </c>
      <c r="F435" t="s">
        <v>553</v>
      </c>
      <c r="G435" t="s">
        <v>4843</v>
      </c>
      <c r="H435" t="s">
        <v>4844</v>
      </c>
      <c r="I435" t="s">
        <v>3077</v>
      </c>
      <c r="J435" t="str">
        <f t="shared" si="6"/>
        <v>var ECOLE_0100219J=L.circle([48.3312608,4.1267028], 50, {color:'purple',fillColor:'purple',fillOpacity: 0.5});ECOLE_0100219J.bindPopup('&lt;p align=center&gt; &lt;font size=2&gt;&lt;b&gt;&lt;u&gt;ECOLE ELEMENTAIRE&lt;/b&gt;&lt;/u&gt;&lt;br&gt; (public)&lt;br&gt;&lt;br&gt;&lt;i&gt;CRENEY-PRES-TROYES');ECOLE_0100219J.addTo(ECOLE);</v>
      </c>
    </row>
    <row r="436" spans="1:10" x14ac:dyDescent="0.2">
      <c r="A436" t="s">
        <v>1833</v>
      </c>
      <c r="B436" t="s">
        <v>1835</v>
      </c>
      <c r="C436" t="s">
        <v>673</v>
      </c>
      <c r="D436" t="s">
        <v>4301</v>
      </c>
      <c r="E436" t="s">
        <v>4304</v>
      </c>
      <c r="F436" t="s">
        <v>553</v>
      </c>
      <c r="G436" t="s">
        <v>4845</v>
      </c>
      <c r="H436" t="s">
        <v>4846</v>
      </c>
      <c r="I436" t="s">
        <v>1448</v>
      </c>
      <c r="J436" t="str">
        <f t="shared" si="6"/>
        <v>var ECOLE_0100855A=L.circle([48.3329669,4.1293425], 50, {color:'purple',fillColor:'purple',fillOpacity: 0.5});ECOLE_0100855A.bindPopup('&lt;p align=center&gt; &lt;font size=2&gt;&lt;b&gt;&lt;u&gt;ECOLE MATERNELLE&lt;/b&gt;&lt;/u&gt;&lt;br&gt; (public)&lt;br&gt;&lt;br&gt;&lt;i&gt;CRENEY-PRES-TROYES');ECOLE_0100855A.addTo(ECOLE);</v>
      </c>
    </row>
    <row r="437" spans="1:10" x14ac:dyDescent="0.2">
      <c r="A437" t="s">
        <v>1836</v>
      </c>
      <c r="B437" t="s">
        <v>1837</v>
      </c>
      <c r="C437" t="s">
        <v>673</v>
      </c>
      <c r="D437" t="s">
        <v>4301</v>
      </c>
      <c r="E437" t="s">
        <v>4304</v>
      </c>
      <c r="F437" t="s">
        <v>553</v>
      </c>
      <c r="G437" t="s">
        <v>4847</v>
      </c>
      <c r="H437" t="s">
        <v>4848</v>
      </c>
      <c r="I437" t="s">
        <v>3077</v>
      </c>
      <c r="J437" t="str">
        <f t="shared" si="6"/>
        <v>var ECOLE_0100225R=L.circle([48.0163234,4.103439], 50, {color:'purple',fillColor:'purple',fillOpacity: 0.5});ECOLE_0100225R.bindPopup('&lt;p align=center&gt; &lt;font size=2&gt;&lt;b&gt;&lt;u&gt;ECOLE ELEMENTAIRE&lt;/b&gt;&lt;/u&gt;&lt;br&gt; (public)&lt;br&gt;&lt;br&gt;&lt;i&gt;CUSSANGY');ECOLE_0100225R.addTo(ECOLE);</v>
      </c>
    </row>
    <row r="438" spans="1:10" x14ac:dyDescent="0.2">
      <c r="A438" t="s">
        <v>1838</v>
      </c>
      <c r="B438" t="s">
        <v>1839</v>
      </c>
      <c r="C438" t="s">
        <v>673</v>
      </c>
      <c r="D438" t="s">
        <v>4301</v>
      </c>
      <c r="E438" t="s">
        <v>4304</v>
      </c>
      <c r="F438" t="s">
        <v>553</v>
      </c>
      <c r="G438" t="s">
        <v>4849</v>
      </c>
      <c r="H438" t="s">
        <v>4850</v>
      </c>
      <c r="I438" t="s">
        <v>3075</v>
      </c>
      <c r="J438" t="str">
        <f t="shared" si="6"/>
        <v>var ECOLE_0100812D=L.circle([48.3505492,4.5323989], 50, {color:'purple',fillColor:'purple',fillOpacity: 0.5});ECOLE_0100812D.bindPopup('&lt;p align=center&gt; &lt;font size=2&gt;&lt;b&gt;&lt;u&gt;ECOLE PRIMAIRE&lt;/b&gt;&lt;/u&gt;&lt;br&gt; (public)&lt;br&gt;&lt;br&gt;&lt;i&gt;DIENVILLE');ECOLE_0100812D.addTo(ECOLE);</v>
      </c>
    </row>
    <row r="439" spans="1:10" x14ac:dyDescent="0.2">
      <c r="A439" t="s">
        <v>1840</v>
      </c>
      <c r="B439" t="s">
        <v>1841</v>
      </c>
      <c r="C439" t="s">
        <v>673</v>
      </c>
      <c r="D439" t="s">
        <v>4301</v>
      </c>
      <c r="E439" t="s">
        <v>4304</v>
      </c>
      <c r="F439" t="s">
        <v>553</v>
      </c>
      <c r="G439" t="s">
        <v>4851</v>
      </c>
      <c r="H439" t="s">
        <v>4852</v>
      </c>
      <c r="I439" t="s">
        <v>3075</v>
      </c>
      <c r="J439" t="str">
        <f t="shared" si="6"/>
        <v>var ECOLE_0100231X=L.circle([48.3267156,3.8269296], 50, {color:'purple',fillColor:'purple',fillOpacity: 0.5});ECOLE_0100231X.bindPopup('&lt;p align=center&gt; &lt;font size=2&gt;&lt;b&gt;&lt;u&gt;ECOLE PRIMAIRE&lt;/b&gt;&lt;/u&gt;&lt;br&gt; (public)&lt;br&gt;&lt;br&gt;&lt;i&gt;DIERREY-SAINT-PIERRE');ECOLE_0100231X.addTo(ECOLE);</v>
      </c>
    </row>
    <row r="440" spans="1:10" x14ac:dyDescent="0.2">
      <c r="A440" t="s">
        <v>1842</v>
      </c>
      <c r="B440" t="s">
        <v>1843</v>
      </c>
      <c r="C440" t="s">
        <v>673</v>
      </c>
      <c r="D440" t="s">
        <v>4301</v>
      </c>
      <c r="E440" t="s">
        <v>4304</v>
      </c>
      <c r="F440" t="s">
        <v>553</v>
      </c>
      <c r="G440" t="s">
        <v>4853</v>
      </c>
      <c r="H440" t="s">
        <v>4854</v>
      </c>
      <c r="I440" t="s">
        <v>3077</v>
      </c>
      <c r="J440" t="str">
        <f t="shared" si="6"/>
        <v>var ECOLE_0100233Z=L.circle([48.5104397,4.4335025], 50, {color:'purple',fillColor:'purple',fillOpacity: 0.5});ECOLE_0100233Z.bindPopup('&lt;p align=center&gt; &lt;font size=2&gt;&lt;b&gt;&lt;u&gt;ECOLE ELEMENTAIRE&lt;/b&gt;&lt;/u&gt;&lt;br&gt; (public)&lt;br&gt;&lt;br&gt;&lt;i&gt;DONNEMENT');ECOLE_0100233Z.addTo(ECOLE);</v>
      </c>
    </row>
    <row r="441" spans="1:10" x14ac:dyDescent="0.2">
      <c r="A441" t="s">
        <v>1844</v>
      </c>
      <c r="B441" t="s">
        <v>1845</v>
      </c>
      <c r="C441" t="s">
        <v>673</v>
      </c>
      <c r="D441" t="s">
        <v>4301</v>
      </c>
      <c r="E441" t="s">
        <v>4304</v>
      </c>
      <c r="F441" t="s">
        <v>553</v>
      </c>
      <c r="G441" t="s">
        <v>4855</v>
      </c>
      <c r="H441" t="s">
        <v>4856</v>
      </c>
      <c r="I441" t="s">
        <v>1448</v>
      </c>
      <c r="J441" t="str">
        <f t="shared" si="6"/>
        <v>var ECOLE_0100915R=L.circle([48.4739713,3.9414466], 50, {color:'purple',fillColor:'purple',fillOpacity: 0.5});ECOLE_0100915R.bindPopup('&lt;p align=center&gt; &lt;font size=2&gt;&lt;b&gt;&lt;u&gt;ECOLE MATERNELLE&lt;/b&gt;&lt;/u&gt;&lt;br&gt; (public)&lt;br&gt;&lt;br&gt;&lt;i&gt;DROUPT-SAINT-BASLE');ECOLE_0100915R.addTo(ECOLE);</v>
      </c>
    </row>
    <row r="442" spans="1:10" x14ac:dyDescent="0.2">
      <c r="A442" t="s">
        <v>169</v>
      </c>
      <c r="B442" t="s">
        <v>1846</v>
      </c>
      <c r="C442" t="s">
        <v>673</v>
      </c>
      <c r="D442" t="s">
        <v>4301</v>
      </c>
      <c r="E442" t="s">
        <v>4304</v>
      </c>
      <c r="F442" t="s">
        <v>553</v>
      </c>
      <c r="G442" t="s">
        <v>4857</v>
      </c>
      <c r="H442" t="s">
        <v>4858</v>
      </c>
      <c r="I442" t="s">
        <v>3077</v>
      </c>
      <c r="J442" t="str">
        <f t="shared" si="6"/>
        <v>var ECOLE_0100725J=L.circle([48.0439533,3.9132714], 50, {color:'purple',fillColor:'purple',fillOpacity: 0.5});ECOLE_0100725J.bindPopup('&lt;p align=center&gt; &lt;font size=2&gt;&lt;b&gt;&lt;u&gt;ECOLE ELEMENTAIRE&lt;/b&gt;&lt;/u&gt;&lt;br&gt; (public)&lt;br&gt;&lt;br&gt;&lt;i&gt;ERVY-LE-CHATEL');ECOLE_0100725J.addTo(ECOLE);</v>
      </c>
    </row>
    <row r="443" spans="1:10" x14ac:dyDescent="0.2">
      <c r="A443" t="s">
        <v>169</v>
      </c>
      <c r="B443" t="s">
        <v>1847</v>
      </c>
      <c r="C443" t="s">
        <v>673</v>
      </c>
      <c r="D443" t="s">
        <v>4301</v>
      </c>
      <c r="E443" t="s">
        <v>4304</v>
      </c>
      <c r="F443" t="s">
        <v>3202</v>
      </c>
      <c r="G443" t="s">
        <v>4859</v>
      </c>
      <c r="H443" t="s">
        <v>4860</v>
      </c>
      <c r="I443" t="s">
        <v>3717</v>
      </c>
      <c r="J443" t="str">
        <f t="shared" si="6"/>
        <v>var ECOLE_0100827V=L.circle([48.0448996,3.9142581], 50, {color:'purple',fillColor:'purple',fillOpacity: 0.5});ECOLE_0100827V.bindPopup('&lt;p align=center&gt; &lt;font size=2&gt;&lt;b&gt;&lt;u&gt;ECOLE MATERNELLE LA PETITE HALLE&lt;/b&gt;&lt;/u&gt;&lt;br&gt; (public)&lt;br&gt;&lt;br&gt;&lt;i&gt;ERVY-LE-CHATEL');ECOLE_0100827V.addTo(ECOLE);</v>
      </c>
    </row>
    <row r="444" spans="1:10" x14ac:dyDescent="0.2">
      <c r="A444" t="s">
        <v>1848</v>
      </c>
      <c r="B444" t="s">
        <v>1849</v>
      </c>
      <c r="C444" t="s">
        <v>673</v>
      </c>
      <c r="D444" t="s">
        <v>4301</v>
      </c>
      <c r="E444" t="s">
        <v>4304</v>
      </c>
      <c r="F444" t="s">
        <v>553</v>
      </c>
      <c r="G444" t="s">
        <v>4861</v>
      </c>
      <c r="H444" t="s">
        <v>4862</v>
      </c>
      <c r="I444" t="s">
        <v>3075</v>
      </c>
      <c r="J444" t="str">
        <f t="shared" si="6"/>
        <v>var ECOLE_0100246N=L.circle([48.0585132,4.5386026], 50, {color:'purple',fillColor:'purple',fillOpacity: 0.5});ECOLE_0100246N.bindPopup('&lt;p align=center&gt; &lt;font size=2&gt;&lt;b&gt;&lt;u&gt;ECOLE PRIMAIRE&lt;/b&gt;&lt;/u&gt;&lt;br&gt; (public)&lt;br&gt;&lt;br&gt;&lt;i&gt;ESSOYES');ECOLE_0100246N.addTo(ECOLE);</v>
      </c>
    </row>
    <row r="445" spans="1:10" x14ac:dyDescent="0.2">
      <c r="A445" t="s">
        <v>1850</v>
      </c>
      <c r="B445" t="s">
        <v>1851</v>
      </c>
      <c r="C445" t="s">
        <v>673</v>
      </c>
      <c r="D445" t="s">
        <v>4301</v>
      </c>
      <c r="E445" t="s">
        <v>4304</v>
      </c>
      <c r="F445" t="s">
        <v>553</v>
      </c>
      <c r="G445" t="s">
        <v>4863</v>
      </c>
      <c r="H445" t="s">
        <v>4864</v>
      </c>
      <c r="I445" t="s">
        <v>3075</v>
      </c>
      <c r="J445" t="str">
        <f t="shared" si="6"/>
        <v>var ECOLE_0100939S=L.circle([48.2656034,3.8096425], 50, {color:'purple',fillColor:'purple',fillOpacity: 0.5});ECOLE_0100939S.bindPopup('&lt;p align=center&gt; &lt;font size=2&gt;&lt;b&gt;&lt;u&gt;ECOLE PRIMAIRE&lt;/b&gt;&lt;/u&gt;&lt;br&gt; (public)&lt;br&gt;&lt;br&gt;&lt;i&gt;ESTISSAC');ECOLE_0100939S.addTo(ECOLE);</v>
      </c>
    </row>
    <row r="446" spans="1:10" x14ac:dyDescent="0.2">
      <c r="A446" t="s">
        <v>1852</v>
      </c>
      <c r="B446" t="s">
        <v>1853</v>
      </c>
      <c r="C446" t="s">
        <v>673</v>
      </c>
      <c r="D446" t="s">
        <v>4301</v>
      </c>
      <c r="E446" t="s">
        <v>4304</v>
      </c>
      <c r="F446" t="s">
        <v>553</v>
      </c>
      <c r="G446" t="s">
        <v>4865</v>
      </c>
      <c r="H446" t="s">
        <v>4866</v>
      </c>
      <c r="I446" t="s">
        <v>3075</v>
      </c>
      <c r="J446" t="str">
        <f t="shared" si="6"/>
        <v>var ECOLE_0100251U=L.circle([47.9566127,4.1309721], 50, {color:'purple',fillColor:'purple',fillOpacity: 0.5});ECOLE_0100251U.bindPopup('&lt;p align=center&gt; &lt;font size=2&gt;&lt;b&gt;&lt;u&gt;ECOLE PRIMAIRE&lt;/b&gt;&lt;/u&gt;&lt;br&gt; (public)&lt;br&gt;&lt;br&gt;&lt;i&gt;ETOURVY');ECOLE_0100251U.addTo(ECOLE);</v>
      </c>
    </row>
    <row r="447" spans="1:10" x14ac:dyDescent="0.2">
      <c r="A447" t="s">
        <v>1854</v>
      </c>
      <c r="B447" t="s">
        <v>1855</v>
      </c>
      <c r="C447" t="s">
        <v>673</v>
      </c>
      <c r="D447" t="s">
        <v>4301</v>
      </c>
      <c r="E447" t="s">
        <v>4304</v>
      </c>
      <c r="F447" t="s">
        <v>553</v>
      </c>
      <c r="G447" t="s">
        <v>4867</v>
      </c>
      <c r="H447" t="s">
        <v>4868</v>
      </c>
      <c r="I447" t="s">
        <v>3077</v>
      </c>
      <c r="J447" t="str">
        <f t="shared" si="6"/>
        <v>var ECOLE_0101003L=L.circle([48.3392009,3.7239497], 50, {color:'purple',fillColor:'purple',fillOpacity: 0.5});ECOLE_0101003L.bindPopup('&lt;p align=center&gt; &lt;font size=2&gt;&lt;b&gt;&lt;u&gt;ECOLE ELEMENTAIRE&lt;/b&gt;&lt;/u&gt;&lt;br&gt; (public)&lt;br&gt;&lt;br&gt;&lt;i&gt;FAUX-VILLECERF');ECOLE_0101003L.addTo(ECOLE);</v>
      </c>
    </row>
    <row r="448" spans="1:10" x14ac:dyDescent="0.2">
      <c r="A448" t="s">
        <v>1856</v>
      </c>
      <c r="B448" t="s">
        <v>1857</v>
      </c>
      <c r="C448" t="s">
        <v>673</v>
      </c>
      <c r="D448" t="s">
        <v>4301</v>
      </c>
      <c r="E448" t="s">
        <v>4304</v>
      </c>
      <c r="F448" t="s">
        <v>553</v>
      </c>
      <c r="G448" t="s">
        <v>4869</v>
      </c>
      <c r="H448" t="s">
        <v>4870</v>
      </c>
      <c r="I448" t="s">
        <v>3075</v>
      </c>
      <c r="J448" t="str">
        <f t="shared" si="6"/>
        <v>var ECOLE_0100259C=L.circle([48.4238693,3.9098494], 50, {color:'purple',fillColor:'purple',fillOpacity: 0.5});ECOLE_0100259C.bindPopup('&lt;p align=center&gt; &lt;font size=2&gt;&lt;b&gt;&lt;u&gt;ECOLE PRIMAIRE&lt;/b&gt;&lt;/u&gt;&lt;br&gt; (public)&lt;br&gt;&lt;br&gt;&lt;i&gt;FONTAINE-LES-GRES');ECOLE_0100259C.addTo(ECOLE);</v>
      </c>
    </row>
    <row r="449" spans="1:10" x14ac:dyDescent="0.2">
      <c r="A449" t="s">
        <v>1858</v>
      </c>
      <c r="B449" t="s">
        <v>1859</v>
      </c>
      <c r="C449" t="s">
        <v>673</v>
      </c>
      <c r="D449" t="s">
        <v>4301</v>
      </c>
      <c r="E449" t="s">
        <v>4304</v>
      </c>
      <c r="F449" t="s">
        <v>553</v>
      </c>
      <c r="G449" t="s">
        <v>4871</v>
      </c>
      <c r="H449" t="s">
        <v>4872</v>
      </c>
      <c r="I449" t="s">
        <v>3077</v>
      </c>
      <c r="J449" t="str">
        <f t="shared" si="6"/>
        <v>var ECOLE_0100260D=L.circle([48.465108,3.5085274], 50, {color:'purple',fillColor:'purple',fillOpacity: 0.5});ECOLE_0100260D.bindPopup('&lt;p align=center&gt; &lt;font size=2&gt;&lt;b&gt;&lt;u&gt;ECOLE ELEMENTAIRE&lt;/b&gt;&lt;/u&gt;&lt;br&gt; (public)&lt;br&gt;&lt;br&gt;&lt;i&gt;FONTAINE-MACON');ECOLE_0100260D.addTo(ECOLE);</v>
      </c>
    </row>
    <row r="450" spans="1:10" x14ac:dyDescent="0.2">
      <c r="A450" t="s">
        <v>1860</v>
      </c>
      <c r="B450" t="s">
        <v>1861</v>
      </c>
      <c r="C450" t="s">
        <v>673</v>
      </c>
      <c r="D450" t="s">
        <v>4301</v>
      </c>
      <c r="E450" t="s">
        <v>4304</v>
      </c>
      <c r="F450" t="s">
        <v>3203</v>
      </c>
      <c r="G450" t="s">
        <v>4873</v>
      </c>
      <c r="H450" t="s">
        <v>4874</v>
      </c>
      <c r="I450" t="s">
        <v>6524</v>
      </c>
      <c r="J450" t="str">
        <f t="shared" si="6"/>
        <v>var ECOLE_0100263G=L.circle([48.2755876,3.8723954], 50, {color:'purple',fillColor:'purple',fillOpacity: 0.5});ECOLE_0100263G.bindPopup('&lt;p align=center&gt; &lt;font size=2&gt;&lt;b&gt;&lt;u&gt;ECOLE PRIMAIRE GROUPE SCOLAIRE L\'OREE D\'OTHE&lt;/b&gt;&lt;/u&gt;&lt;br&gt; (public)&lt;br&gt;&lt;br&gt;&lt;i&gt;FONTVANNES');ECOLE_0100263G.addTo(ECOLE);</v>
      </c>
    </row>
    <row r="451" spans="1:10" x14ac:dyDescent="0.2">
      <c r="A451" t="s">
        <v>1862</v>
      </c>
      <c r="B451" t="s">
        <v>1863</v>
      </c>
      <c r="C451" t="s">
        <v>673</v>
      </c>
      <c r="D451" t="s">
        <v>4301</v>
      </c>
      <c r="E451" t="s">
        <v>4304</v>
      </c>
      <c r="F451" t="s">
        <v>3204</v>
      </c>
      <c r="G451" t="s">
        <v>4875</v>
      </c>
      <c r="H451" t="s">
        <v>4876</v>
      </c>
      <c r="I451" t="s">
        <v>3718</v>
      </c>
      <c r="J451" t="str">
        <f t="shared" ref="J451:J514" si="7">"var "&amp;D451&amp;"_"&amp;B451&amp;"=L.circle(["&amp;G451&amp;","&amp;H451&amp;"], 50, {color:'"&amp; E451&amp;"',fillColor:'"&amp;E451&amp;"',fillOpacity: 0.5});"&amp;D451&amp;"_"&amp;B451&amp;".bindPopup('&lt;p align=center&gt; &lt;font size=2&gt;&lt;b&gt;&lt;u&gt;"&amp;I451&amp;"&lt;/b&gt;&lt;/u&gt;&lt;br&gt; "&amp;C451&amp;"&lt;br&gt;&lt;br&gt;&lt;i&gt;"&amp;A451&amp;"');"&amp;D451&amp;"_"&amp;B451&amp;".addTo("&amp;D451&amp;");"</f>
        <v>var ECOLE_0100265J=L.circle([48.1539207,4.2667345], 50, {color:'purple',fillColor:'purple',fillOpacity: 0.5});ECOLE_0100265J.bindPopup('&lt;p align=center&gt; &lt;font size=2&gt;&lt;b&gt;&lt;u&gt;ECOLE PRIMAIRE LUCIEN VUILLEMIN&lt;/b&gt;&lt;/u&gt;&lt;br&gt; (public)&lt;br&gt;&lt;br&gt;&lt;i&gt;FOUCHERES');ECOLE_0100265J.addTo(ECOLE);</v>
      </c>
    </row>
    <row r="452" spans="1:10" x14ac:dyDescent="0.2">
      <c r="A452" t="s">
        <v>1864</v>
      </c>
      <c r="B452" t="s">
        <v>1865</v>
      </c>
      <c r="C452" t="s">
        <v>673</v>
      </c>
      <c r="D452" t="s">
        <v>4301</v>
      </c>
      <c r="E452" t="s">
        <v>4304</v>
      </c>
      <c r="F452" t="s">
        <v>553</v>
      </c>
      <c r="G452" t="s">
        <v>4877</v>
      </c>
      <c r="H452" t="s">
        <v>4878</v>
      </c>
      <c r="I452" t="s">
        <v>3075</v>
      </c>
      <c r="J452" t="str">
        <f t="shared" si="7"/>
        <v>var ECOLE_0100726K=L.circle([48.4833959,3.6738544], 50, {color:'purple',fillColor:'purple',fillOpacity: 0.5});ECOLE_0100726K.bindPopup('&lt;p align=center&gt; &lt;font size=2&gt;&lt;b&gt;&lt;u&gt;ECOLE PRIMAIRE&lt;/b&gt;&lt;/u&gt;&lt;br&gt; (public)&lt;br&gt;&lt;br&gt;&lt;i&gt;GELANNES');ECOLE_0100726K.addTo(ECOLE);</v>
      </c>
    </row>
    <row r="453" spans="1:10" x14ac:dyDescent="0.2">
      <c r="A453" t="s">
        <v>1866</v>
      </c>
      <c r="B453" t="s">
        <v>1867</v>
      </c>
      <c r="C453" t="s">
        <v>673</v>
      </c>
      <c r="D453" t="s">
        <v>4301</v>
      </c>
      <c r="E453" t="s">
        <v>4304</v>
      </c>
      <c r="F453" t="s">
        <v>553</v>
      </c>
      <c r="G453" t="s">
        <v>4879</v>
      </c>
      <c r="H453" t="s">
        <v>4880</v>
      </c>
      <c r="I453" t="s">
        <v>3075</v>
      </c>
      <c r="J453" t="str">
        <f t="shared" si="7"/>
        <v>var ECOLE_0100278Y=L.circle([48.029121,4.4297386], 50, {color:'purple',fillColor:'purple',fillOpacity: 0.5});ECOLE_0100278Y.bindPopup('&lt;p align=center&gt; &lt;font size=2&gt;&lt;b&gt;&lt;u&gt;ECOLE PRIMAIRE&lt;/b&gt;&lt;/u&gt;&lt;br&gt; (public)&lt;br&gt;&lt;br&gt;&lt;i&gt;GYE-SUR-SEINE');ECOLE_0100278Y.addTo(ECOLE);</v>
      </c>
    </row>
    <row r="454" spans="1:10" x14ac:dyDescent="0.2">
      <c r="A454" t="s">
        <v>1868</v>
      </c>
      <c r="B454" t="s">
        <v>1869</v>
      </c>
      <c r="C454" t="s">
        <v>673</v>
      </c>
      <c r="D454" t="s">
        <v>4301</v>
      </c>
      <c r="E454" t="s">
        <v>4304</v>
      </c>
      <c r="F454" t="s">
        <v>553</v>
      </c>
      <c r="G454" t="s">
        <v>4881</v>
      </c>
      <c r="H454" t="s">
        <v>4882</v>
      </c>
      <c r="I454" t="s">
        <v>3077</v>
      </c>
      <c r="J454" t="str">
        <f t="shared" si="7"/>
        <v>var ECOLE_0100281B=L.circle([48.6231529,4.1139565], 50, {color:'purple',fillColor:'purple',fillOpacity: 0.5});ECOLE_0100281B.bindPopup('&lt;p align=center&gt; &lt;font size=2&gt;&lt;b&gt;&lt;u&gt;ECOLE ELEMENTAIRE&lt;/b&gt;&lt;/u&gt;&lt;br&gt; (public)&lt;br&gt;&lt;br&gt;&lt;i&gt;HERBISSE');ECOLE_0100281B.addTo(ECOLE);</v>
      </c>
    </row>
    <row r="455" spans="1:10" x14ac:dyDescent="0.2">
      <c r="A455" t="s">
        <v>1870</v>
      </c>
      <c r="B455" t="s">
        <v>1871</v>
      </c>
      <c r="C455" t="s">
        <v>673</v>
      </c>
      <c r="D455" t="s">
        <v>4301</v>
      </c>
      <c r="E455" t="s">
        <v>4304</v>
      </c>
      <c r="F455" t="s">
        <v>553</v>
      </c>
      <c r="G455" t="s">
        <v>4883</v>
      </c>
      <c r="H455" t="s">
        <v>4884</v>
      </c>
      <c r="I455" t="s">
        <v>3077</v>
      </c>
      <c r="J455" t="str">
        <f t="shared" si="7"/>
        <v>var ECOLE_0100282C=L.circle([48.2121499,4.1240924], 50, {color:'purple',fillColor:'purple',fillOpacity: 0.5});ECOLE_0100282C.bindPopup('&lt;p align=center&gt; &lt;font size=2&gt;&lt;b&gt;&lt;u&gt;ECOLE ELEMENTAIRE&lt;/b&gt;&lt;/u&gt;&lt;br&gt; (public)&lt;br&gt;&lt;br&gt;&lt;i&gt;ISLE-AUMONT');ECOLE_0100282C.addTo(ECOLE);</v>
      </c>
    </row>
    <row r="456" spans="1:10" x14ac:dyDescent="0.2">
      <c r="A456" t="s">
        <v>1872</v>
      </c>
      <c r="B456" t="s">
        <v>1873</v>
      </c>
      <c r="C456" t="s">
        <v>673</v>
      </c>
      <c r="D456" t="s">
        <v>4301</v>
      </c>
      <c r="E456" t="s">
        <v>4304</v>
      </c>
      <c r="F456" t="s">
        <v>553</v>
      </c>
      <c r="G456" t="s">
        <v>4885</v>
      </c>
      <c r="H456" t="s">
        <v>4886</v>
      </c>
      <c r="I456" t="s">
        <v>3075</v>
      </c>
      <c r="J456" t="str">
        <f t="shared" si="7"/>
        <v>var ECOLE_0101077S=L.circle([48.5022331,4.3895894], 50, {color:'purple',fillColor:'purple',fillOpacity: 0.5});ECOLE_0101077S.bindPopup('&lt;p align=center&gt; &lt;font size=2&gt;&lt;b&gt;&lt;u&gt;ECOLE PRIMAIRE&lt;/b&gt;&lt;/u&gt;&lt;br&gt; (public)&lt;br&gt;&lt;br&gt;&lt;i&gt;JASSEINES');ECOLE_0101077S.addTo(ECOLE);</v>
      </c>
    </row>
    <row r="457" spans="1:10" x14ac:dyDescent="0.2">
      <c r="A457" t="s">
        <v>1874</v>
      </c>
      <c r="B457" t="s">
        <v>1875</v>
      </c>
      <c r="C457" t="s">
        <v>673</v>
      </c>
      <c r="D457" t="s">
        <v>4301</v>
      </c>
      <c r="E457" t="s">
        <v>4304</v>
      </c>
      <c r="F457" t="s">
        <v>553</v>
      </c>
      <c r="G457" t="s">
        <v>4887</v>
      </c>
      <c r="H457" t="s">
        <v>4888</v>
      </c>
      <c r="I457" t="s">
        <v>3077</v>
      </c>
      <c r="J457" t="str">
        <f t="shared" si="7"/>
        <v>var ECOLE_0101073M=L.circle([48.2598739,4.6460305], 50, {color:'purple',fillColor:'purple',fillOpacity: 0.5});ECOLE_0101073M.bindPopup('&lt;p align=center&gt; &lt;font size=2&gt;&lt;b&gt;&lt;u&gt;ECOLE ELEMENTAIRE&lt;/b&gt;&lt;/u&gt;&lt;br&gt; (public)&lt;br&gt;&lt;br&gt;&lt;i&gt;JAUCOURT');ECOLE_0101073M.addTo(ECOLE);</v>
      </c>
    </row>
    <row r="458" spans="1:10" x14ac:dyDescent="0.2">
      <c r="A458" t="s">
        <v>1876</v>
      </c>
      <c r="B458" t="s">
        <v>1877</v>
      </c>
      <c r="C458" t="s">
        <v>673</v>
      </c>
      <c r="D458" t="s">
        <v>4301</v>
      </c>
      <c r="E458" t="s">
        <v>4304</v>
      </c>
      <c r="F458" t="s">
        <v>553</v>
      </c>
      <c r="G458" t="s">
        <v>4889</v>
      </c>
      <c r="H458" t="s">
        <v>4890</v>
      </c>
      <c r="I458" t="s">
        <v>3077</v>
      </c>
      <c r="J458" t="str">
        <f t="shared" si="7"/>
        <v>var ECOLE_0100285F=L.circle([48.2969129,4.5777048], 50, {color:'purple',fillColor:'purple',fillOpacity: 0.5});ECOLE_0100285F.bindPopup('&lt;p align=center&gt; &lt;font size=2&gt;&lt;b&gt;&lt;u&gt;ECOLE ELEMENTAIRE&lt;/b&gt;&lt;/u&gt;&lt;br&gt; (public)&lt;br&gt;&lt;br&gt;&lt;i&gt;JESSAINS');ECOLE_0100285F.addTo(ECOLE);</v>
      </c>
    </row>
    <row r="459" spans="1:10" x14ac:dyDescent="0.2">
      <c r="A459" t="s">
        <v>1878</v>
      </c>
      <c r="B459" t="s">
        <v>1879</v>
      </c>
      <c r="C459" t="s">
        <v>673</v>
      </c>
      <c r="D459" t="s">
        <v>4301</v>
      </c>
      <c r="E459" t="s">
        <v>4304</v>
      </c>
      <c r="F459" t="s">
        <v>1880</v>
      </c>
      <c r="G459" t="s">
        <v>4891</v>
      </c>
      <c r="H459" t="s">
        <v>4892</v>
      </c>
      <c r="I459" t="s">
        <v>3719</v>
      </c>
      <c r="J459" t="str">
        <f t="shared" si="7"/>
        <v>var ECOLE_0100286G=L.circle([48.1298434,4.0384703], 50, {color:'purple',fillColor:'purple',fillOpacity: 0.5});ECOLE_0100286G.bindPopup('&lt;p align=center&gt; &lt;font size=2&gt;&lt;b&gt;&lt;u&gt;ECOLE PRIMAIRE GROUPE SCOLAIRE GEORGE LASNIER&lt;/b&gt;&lt;/u&gt;&lt;br&gt; (public)&lt;br&gt;&lt;br&gt;&lt;i&gt;JEUGNY');ECOLE_0100286G.addTo(ECOLE);</v>
      </c>
    </row>
    <row r="460" spans="1:10" x14ac:dyDescent="0.2">
      <c r="A460" t="s">
        <v>166</v>
      </c>
      <c r="B460" t="s">
        <v>1881</v>
      </c>
      <c r="C460" t="s">
        <v>673</v>
      </c>
      <c r="D460" t="s">
        <v>4301</v>
      </c>
      <c r="E460" t="s">
        <v>4304</v>
      </c>
      <c r="F460" t="s">
        <v>241</v>
      </c>
      <c r="G460" t="s">
        <v>4893</v>
      </c>
      <c r="H460" t="s">
        <v>4894</v>
      </c>
      <c r="I460" t="s">
        <v>3721</v>
      </c>
      <c r="J460" t="str">
        <f t="shared" si="7"/>
        <v>var ECOLE_0100191D=L.circle([48.3096407,4.041586], 50, {color:'purple',fillColor:'purple',fillOpacity: 0.5});ECOLE_0100191D.bindPopup('&lt;p align=center&gt; &lt;font size=2&gt;&lt;b&gt;&lt;u&gt;ECOLE ELEMENTAIRE JEAN JAURES&lt;/b&gt;&lt;/u&gt;&lt;br&gt; (public)&lt;br&gt;&lt;br&gt;&lt;i&gt;LA CHAPELLE-SAINT-LUC');ECOLE_0100191D.addTo(ECOLE);</v>
      </c>
    </row>
    <row r="461" spans="1:10" x14ac:dyDescent="0.2">
      <c r="A461" t="s">
        <v>166</v>
      </c>
      <c r="B461" t="s">
        <v>1882</v>
      </c>
      <c r="C461" t="s">
        <v>673</v>
      </c>
      <c r="D461" t="s">
        <v>4301</v>
      </c>
      <c r="E461" t="s">
        <v>4304</v>
      </c>
      <c r="F461" t="s">
        <v>241</v>
      </c>
      <c r="G461" t="s">
        <v>4895</v>
      </c>
      <c r="H461" t="s">
        <v>4896</v>
      </c>
      <c r="I461" t="s">
        <v>3690</v>
      </c>
      <c r="J461" t="str">
        <f t="shared" si="7"/>
        <v>var ECOLE_0100195H=L.circle([48.3085643,4.0382399], 50, {color:'purple',fillColor:'purple',fillOpacity: 0.5});ECOLE_0100195H.bindPopup('&lt;p align=center&gt; &lt;font size=2&gt;&lt;b&gt;&lt;u&gt;ECOLE MATERNELLE JEAN JAURES&lt;/b&gt;&lt;/u&gt;&lt;br&gt; (public)&lt;br&gt;&lt;br&gt;&lt;i&gt;LA CHAPELLE-SAINT-LUC');ECOLE_0100195H.addTo(ECOLE);</v>
      </c>
    </row>
    <row r="462" spans="1:10" x14ac:dyDescent="0.2">
      <c r="A462" t="s">
        <v>166</v>
      </c>
      <c r="B462" t="s">
        <v>1883</v>
      </c>
      <c r="C462" t="s">
        <v>673</v>
      </c>
      <c r="D462" t="s">
        <v>4301</v>
      </c>
      <c r="E462" t="s">
        <v>4304</v>
      </c>
      <c r="F462" t="s">
        <v>3205</v>
      </c>
      <c r="G462" t="s">
        <v>4897</v>
      </c>
      <c r="H462" t="s">
        <v>4898</v>
      </c>
      <c r="I462" t="s">
        <v>3722</v>
      </c>
      <c r="J462" t="str">
        <f t="shared" si="7"/>
        <v>var ECOLE_0100679J=L.circle([48.3134708,4.0440723], 50, {color:'purple',fillColor:'purple',fillOpacity: 0.5});ECOLE_0100679J.bindPopup('&lt;p align=center&gt; &lt;font size=2&gt;&lt;b&gt;&lt;u&gt;ECOLE MATERNELLE VOLTAIRE&lt;/b&gt;&lt;/u&gt;&lt;br&gt; (public)&lt;br&gt;&lt;br&gt;&lt;i&gt;LA CHAPELLE-SAINT-LUC');ECOLE_0100679J.addTo(ECOLE);</v>
      </c>
    </row>
    <row r="463" spans="1:10" x14ac:dyDescent="0.2">
      <c r="A463" t="s">
        <v>166</v>
      </c>
      <c r="B463" t="s">
        <v>1884</v>
      </c>
      <c r="C463" t="s">
        <v>673</v>
      </c>
      <c r="D463" t="s">
        <v>4301</v>
      </c>
      <c r="E463" t="s">
        <v>4304</v>
      </c>
      <c r="F463" t="s">
        <v>3206</v>
      </c>
      <c r="G463" t="s">
        <v>4899</v>
      </c>
      <c r="H463" t="s">
        <v>4900</v>
      </c>
      <c r="I463" t="s">
        <v>3723</v>
      </c>
      <c r="J463" t="str">
        <f t="shared" si="7"/>
        <v>var ECOLE_0100769G=L.circle([48.3055059,4.0353594], 50, {color:'purple',fillColor:'purple',fillOpacity: 0.5});ECOLE_0100769G.bindPopup('&lt;p align=center&gt; &lt;font size=2&gt;&lt;b&gt;&lt;u&gt;ECOLE MATERNELLE BARTHOLDI&lt;/b&gt;&lt;/u&gt;&lt;br&gt; (public)&lt;br&gt;&lt;br&gt;&lt;i&gt;LA CHAPELLE-SAINT-LUC');ECOLE_0100769G.addTo(ECOLE);</v>
      </c>
    </row>
    <row r="464" spans="1:10" x14ac:dyDescent="0.2">
      <c r="A464" t="s">
        <v>166</v>
      </c>
      <c r="B464" t="s">
        <v>1885</v>
      </c>
      <c r="C464" t="s">
        <v>673</v>
      </c>
      <c r="D464" t="s">
        <v>4301</v>
      </c>
      <c r="E464" t="s">
        <v>4304</v>
      </c>
      <c r="F464" t="s">
        <v>50</v>
      </c>
      <c r="G464" t="s">
        <v>4899</v>
      </c>
      <c r="H464" t="s">
        <v>4900</v>
      </c>
      <c r="I464" t="s">
        <v>3724</v>
      </c>
      <c r="J464" t="str">
        <f t="shared" si="7"/>
        <v>var ECOLE_0100795K=L.circle([48.3055059,4.0353594], 50, {color:'purple',fillColor:'purple',fillOpacity: 0.5});ECOLE_0100795K.bindPopup('&lt;p align=center&gt; &lt;font size=2&gt;&lt;b&gt;&lt;u&gt;ECOLE MATERNELLE JEAN MOULIN&lt;/b&gt;&lt;/u&gt;&lt;br&gt; (public)&lt;br&gt;&lt;br&gt;&lt;i&gt;LA CHAPELLE-SAINT-LUC');ECOLE_0100795K.addTo(ECOLE);</v>
      </c>
    </row>
    <row r="465" spans="1:10" x14ac:dyDescent="0.2">
      <c r="A465" t="s">
        <v>166</v>
      </c>
      <c r="B465" t="s">
        <v>1886</v>
      </c>
      <c r="C465" t="s">
        <v>673</v>
      </c>
      <c r="D465" t="s">
        <v>4301</v>
      </c>
      <c r="E465" t="s">
        <v>4304</v>
      </c>
      <c r="F465" t="s">
        <v>50</v>
      </c>
      <c r="G465" t="s">
        <v>4899</v>
      </c>
      <c r="H465" t="s">
        <v>4900</v>
      </c>
      <c r="I465" t="s">
        <v>3687</v>
      </c>
      <c r="J465" t="str">
        <f t="shared" si="7"/>
        <v>var ECOLE_0100798N=L.circle([48.3055059,4.0353594], 50, {color:'purple',fillColor:'purple',fillOpacity: 0.5});ECOLE_0100798N.bindPopup('&lt;p align=center&gt; &lt;font size=2&gt;&lt;b&gt;&lt;u&gt;ECOLE ELEMENTAIRE JEAN MOULIN&lt;/b&gt;&lt;/u&gt;&lt;br&gt; (public)&lt;br&gt;&lt;br&gt;&lt;i&gt;LA CHAPELLE-SAINT-LUC');ECOLE_0100798N.addTo(ECOLE);</v>
      </c>
    </row>
    <row r="466" spans="1:10" x14ac:dyDescent="0.2">
      <c r="A466" t="s">
        <v>166</v>
      </c>
      <c r="B466" t="s">
        <v>1887</v>
      </c>
      <c r="C466" t="s">
        <v>673</v>
      </c>
      <c r="D466" t="s">
        <v>4301</v>
      </c>
      <c r="E466" t="s">
        <v>4304</v>
      </c>
      <c r="F466" t="s">
        <v>3207</v>
      </c>
      <c r="G466" t="s">
        <v>4901</v>
      </c>
      <c r="H466" t="s">
        <v>4902</v>
      </c>
      <c r="I466" t="s">
        <v>3726</v>
      </c>
      <c r="J466" t="str">
        <f t="shared" si="7"/>
        <v>var ECOLE_0100810B=L.circle([48.305788,4.0288046], 50, {color:'purple',fillColor:'purple',fillOpacity: 0.5});ECOLE_0100810B.bindPopup('&lt;p align=center&gt; &lt;font size=2&gt;&lt;b&gt;&lt;u&gt;ECOLE MATERNELLE TEILHARD DE CHARDIN&lt;/b&gt;&lt;/u&gt;&lt;br&gt; (public)&lt;br&gt;&lt;br&gt;&lt;i&gt;LA CHAPELLE-SAINT-LUC');ECOLE_0100810B.addTo(ECOLE);</v>
      </c>
    </row>
    <row r="467" spans="1:10" x14ac:dyDescent="0.2">
      <c r="A467" t="s">
        <v>166</v>
      </c>
      <c r="B467" t="s">
        <v>1888</v>
      </c>
      <c r="C467" t="s">
        <v>673</v>
      </c>
      <c r="D467" t="s">
        <v>4301</v>
      </c>
      <c r="E467" t="s">
        <v>4304</v>
      </c>
      <c r="F467" t="s">
        <v>3207</v>
      </c>
      <c r="G467" t="s">
        <v>4903</v>
      </c>
      <c r="H467" t="s">
        <v>4904</v>
      </c>
      <c r="I467" t="s">
        <v>3727</v>
      </c>
      <c r="J467" t="str">
        <f t="shared" si="7"/>
        <v>var ECOLE_0100826U=L.circle([48.3064683,4.0304486], 50, {color:'purple',fillColor:'purple',fillOpacity: 0.5});ECOLE_0100826U.bindPopup('&lt;p align=center&gt; &lt;font size=2&gt;&lt;b&gt;&lt;u&gt;ECOLE ELEMENTAIRE TEILHARD DE CHARDIN&lt;/b&gt;&lt;/u&gt;&lt;br&gt; (public)&lt;br&gt;&lt;br&gt;&lt;i&gt;LA CHAPELLE-SAINT-LUC');ECOLE_0100826U.addTo(ECOLE);</v>
      </c>
    </row>
    <row r="468" spans="1:10" x14ac:dyDescent="0.2">
      <c r="A468" t="s">
        <v>166</v>
      </c>
      <c r="B468" t="s">
        <v>1889</v>
      </c>
      <c r="C468" t="s">
        <v>673</v>
      </c>
      <c r="D468" t="s">
        <v>4301</v>
      </c>
      <c r="E468" t="s">
        <v>4304</v>
      </c>
      <c r="F468" t="s">
        <v>3208</v>
      </c>
      <c r="G468" t="s">
        <v>4905</v>
      </c>
      <c r="H468" t="s">
        <v>4906</v>
      </c>
      <c r="I468" t="s">
        <v>3728</v>
      </c>
      <c r="J468" t="str">
        <f t="shared" si="7"/>
        <v>var ECOLE_0100862H=L.circle([48.3137929,4.0527134], 50, {color:'purple',fillColor:'purple',fillOpacity: 0.5});ECOLE_0100862H.bindPopup('&lt;p align=center&gt; &lt;font size=2&gt;&lt;b&gt;&lt;u&gt;ECOLE MATERNELLE LES HATEES&lt;/b&gt;&lt;/u&gt;&lt;br&gt; (public)&lt;br&gt;&lt;br&gt;&lt;i&gt;LA CHAPELLE-SAINT-LUC');ECOLE_0100862H.addTo(ECOLE);</v>
      </c>
    </row>
    <row r="469" spans="1:10" x14ac:dyDescent="0.2">
      <c r="A469" t="s">
        <v>166</v>
      </c>
      <c r="B469" t="s">
        <v>1890</v>
      </c>
      <c r="C469" t="s">
        <v>673</v>
      </c>
      <c r="D469" t="s">
        <v>4301</v>
      </c>
      <c r="E469" t="s">
        <v>4304</v>
      </c>
      <c r="F469" t="s">
        <v>3209</v>
      </c>
      <c r="G469" t="s">
        <v>4901</v>
      </c>
      <c r="H469" t="s">
        <v>4902</v>
      </c>
      <c r="I469" t="s">
        <v>3729</v>
      </c>
      <c r="J469" t="str">
        <f t="shared" si="7"/>
        <v>var ECOLE_0100910K=L.circle([48.305788,4.0288046], 50, {color:'purple',fillColor:'purple',fillOpacity: 0.5});ECOLE_0100910K.bindPopup('&lt;p align=center&gt; &lt;font size=2&gt;&lt;b&gt;&lt;u&gt;ECOLE MATERNELLE SIMONE WEIL&lt;/b&gt;&lt;/u&gt;&lt;br&gt; (public)&lt;br&gt;&lt;br&gt;&lt;i&gt;LA CHAPELLE-SAINT-LUC');ECOLE_0100910K.addTo(ECOLE);</v>
      </c>
    </row>
    <row r="470" spans="1:10" x14ac:dyDescent="0.2">
      <c r="A470" t="s">
        <v>166</v>
      </c>
      <c r="B470" t="s">
        <v>1891</v>
      </c>
      <c r="C470" t="s">
        <v>673</v>
      </c>
      <c r="D470" t="s">
        <v>4301</v>
      </c>
      <c r="E470" t="s">
        <v>4304</v>
      </c>
      <c r="F470" t="s">
        <v>3210</v>
      </c>
      <c r="G470" t="s">
        <v>4907</v>
      </c>
      <c r="H470" t="s">
        <v>4908</v>
      </c>
      <c r="I470" t="s">
        <v>3730</v>
      </c>
      <c r="J470" t="str">
        <f t="shared" si="7"/>
        <v>var ECOLE_0100942V=L.circle([48.3210056,4.0558527], 50, {color:'purple',fillColor:'purple',fillOpacity: 0.5});ECOLE_0100942V.bindPopup('&lt;p align=center&gt; &lt;font size=2&gt;&lt;b&gt;&lt;u&gt;ECOLE PRIMAIRE FERDINAND BUISSON&lt;/b&gt;&lt;/u&gt;&lt;br&gt; (public)&lt;br&gt;&lt;br&gt;&lt;i&gt;LA CHAPELLE-SAINT-LUC');ECOLE_0100942V.addTo(ECOLE);</v>
      </c>
    </row>
    <row r="471" spans="1:10" x14ac:dyDescent="0.2">
      <c r="A471" t="s">
        <v>166</v>
      </c>
      <c r="B471" t="s">
        <v>1892</v>
      </c>
      <c r="C471" t="s">
        <v>673</v>
      </c>
      <c r="D471" t="s">
        <v>4301</v>
      </c>
      <c r="E471" t="s">
        <v>4304</v>
      </c>
      <c r="F471" t="s">
        <v>3211</v>
      </c>
      <c r="G471" t="s">
        <v>4909</v>
      </c>
      <c r="H471" t="s">
        <v>4910</v>
      </c>
      <c r="I471" t="s">
        <v>3731</v>
      </c>
      <c r="J471" t="str">
        <f t="shared" si="7"/>
        <v>var ECOLE_0100980L=L.circle([48.3107136,4.0452236], 50, {color:'purple',fillColor:'purple',fillOpacity: 0.5});ECOLE_0100980L.bindPopup('&lt;p align=center&gt; &lt;font size=2&gt;&lt;b&gt;&lt;u&gt;ECOLE ELEMENTAIRE PAUL BERT&lt;/b&gt;&lt;/u&gt;&lt;br&gt; (public)&lt;br&gt;&lt;br&gt;&lt;i&gt;LA CHAPELLE-SAINT-LUC');ECOLE_0100980L.addTo(ECOLE);</v>
      </c>
    </row>
    <row r="472" spans="1:10" x14ac:dyDescent="0.2">
      <c r="A472" t="s">
        <v>1893</v>
      </c>
      <c r="B472" t="s">
        <v>1894</v>
      </c>
      <c r="C472" t="s">
        <v>673</v>
      </c>
      <c r="D472" t="s">
        <v>4301</v>
      </c>
      <c r="E472" t="s">
        <v>4304</v>
      </c>
      <c r="F472" t="s">
        <v>553</v>
      </c>
      <c r="G472" t="s">
        <v>4911</v>
      </c>
      <c r="H472" t="s">
        <v>4912</v>
      </c>
      <c r="I472" t="s">
        <v>3077</v>
      </c>
      <c r="J472" t="str">
        <f t="shared" si="7"/>
        <v>var ECOLE_0100313L=L.circle([48.3872337,3.4336942], 50, {color:'purple',fillColor:'purple',fillOpacity: 0.5});ECOLE_0100313L.bindPopup('&lt;p align=center&gt; &lt;font size=2&gt;&lt;b&gt;&lt;u&gt;ECOLE ELEMENTAIRE&lt;/b&gt;&lt;/u&gt;&lt;br&gt; (public)&lt;br&gt;&lt;br&gt;&lt;i&gt;LA LOUPTIERE-THENARD');ECOLE_0100313L.addTo(ECOLE);</v>
      </c>
    </row>
    <row r="473" spans="1:10" x14ac:dyDescent="0.2">
      <c r="A473" t="s">
        <v>1895</v>
      </c>
      <c r="B473" t="s">
        <v>1896</v>
      </c>
      <c r="C473" t="s">
        <v>673</v>
      </c>
      <c r="D473" t="s">
        <v>4301</v>
      </c>
      <c r="E473" t="s">
        <v>4304</v>
      </c>
      <c r="F473" t="s">
        <v>553</v>
      </c>
      <c r="G473" t="s">
        <v>4913</v>
      </c>
      <c r="H473" t="s">
        <v>4914</v>
      </c>
      <c r="I473" t="s">
        <v>3075</v>
      </c>
      <c r="J473" t="str">
        <f t="shared" si="7"/>
        <v>var ECOLE_0100828W=L.circle([48.07287,4.4738929], 50, {color:'purple',fillColor:'purple',fillOpacity: 0.5});ECOLE_0100828W.bindPopup('&lt;p align=center&gt; &lt;font size=2&gt;&lt;b&gt;&lt;u&gt;ECOLE PRIMAIRE&lt;/b&gt;&lt;/u&gt;&lt;br&gt; (public)&lt;br&gt;&lt;br&gt;&lt;i&gt;LANDREVILLE');ECOLE_0100828W.addTo(ECOLE);</v>
      </c>
    </row>
    <row r="474" spans="1:10" x14ac:dyDescent="0.2">
      <c r="A474" t="s">
        <v>1897</v>
      </c>
      <c r="B474" t="s">
        <v>1898</v>
      </c>
      <c r="C474" t="s">
        <v>673</v>
      </c>
      <c r="D474" t="s">
        <v>4301</v>
      </c>
      <c r="E474" t="s">
        <v>4304</v>
      </c>
      <c r="F474" t="s">
        <v>3212</v>
      </c>
      <c r="G474" t="s">
        <v>4915</v>
      </c>
      <c r="H474" t="s">
        <v>4916</v>
      </c>
      <c r="I474" t="s">
        <v>3732</v>
      </c>
      <c r="J474" t="str">
        <f t="shared" si="7"/>
        <v>var ECOLE_0100831Z=L.circle([48.2869093,4.0265067], 50, {color:'purple',fillColor:'purple',fillOpacity: 0.5});ECOLE_0100831Z.bindPopup('&lt;p align=center&gt; &lt;font size=2&gt;&lt;b&gt;&lt;u&gt;ECOLE MATERNELLE ROSEMONDE GERARD&lt;/b&gt;&lt;/u&gt;&lt;br&gt; (public)&lt;br&gt;&lt;br&gt;&lt;i&gt;LA RIVIERE-DE-CORPS');ECOLE_0100831Z.addTo(ECOLE);</v>
      </c>
    </row>
    <row r="475" spans="1:10" x14ac:dyDescent="0.2">
      <c r="A475" t="s">
        <v>1897</v>
      </c>
      <c r="B475" t="s">
        <v>1899</v>
      </c>
      <c r="C475" t="s">
        <v>673</v>
      </c>
      <c r="D475" t="s">
        <v>4301</v>
      </c>
      <c r="E475" t="s">
        <v>4304</v>
      </c>
      <c r="F475" t="s">
        <v>3213</v>
      </c>
      <c r="G475" t="s">
        <v>4917</v>
      </c>
      <c r="H475" t="s">
        <v>4918</v>
      </c>
      <c r="I475" t="s">
        <v>3733</v>
      </c>
      <c r="J475" t="str">
        <f t="shared" si="7"/>
        <v>var ECOLE_0100941U=L.circle([48.2873263,4.0290536], 50, {color:'purple',fillColor:'purple',fillOpacity: 0.5});ECOLE_0100941U.bindPopup('&lt;p align=center&gt; &lt;font size=2&gt;&lt;b&gt;&lt;u&gt;ECOLE ELEMENTAIRE ALPHONSE DAUDET&lt;/b&gt;&lt;/u&gt;&lt;br&gt; (public)&lt;br&gt;&lt;br&gt;&lt;i&gt;LA RIVIERE-DE-CORPS');ECOLE_0100941U.addTo(ECOLE);</v>
      </c>
    </row>
    <row r="476" spans="1:10" x14ac:dyDescent="0.2">
      <c r="A476" t="s">
        <v>1900</v>
      </c>
      <c r="B476" t="s">
        <v>1901</v>
      </c>
      <c r="C476" t="s">
        <v>673</v>
      </c>
      <c r="D476" t="s">
        <v>4301</v>
      </c>
      <c r="E476" t="s">
        <v>4304</v>
      </c>
      <c r="F476" t="s">
        <v>3214</v>
      </c>
      <c r="G476" t="s">
        <v>4919</v>
      </c>
      <c r="H476" t="s">
        <v>4920</v>
      </c>
      <c r="I476" t="s">
        <v>3734</v>
      </c>
      <c r="J476" t="str">
        <f t="shared" si="7"/>
        <v>var ECOLE_0100515F=L.circle([48.5423279,3.5006005], 50, {color:'purple',fillColor:'purple',fillOpacity: 0.5});ECOLE_0100515F.bindPopup('&lt;p align=center&gt; &lt;font size=2&gt;&lt;b&gt;&lt;u&gt;ECOLE PRIMAIRE GROUPE SCOLAIRE PAUL PASQUIER&lt;/b&gt;&lt;/u&gt;&lt;br&gt; (public)&lt;br&gt;&lt;br&gt;&lt;i&gt;LA SAULSOTTE');ECOLE_0100515F.addTo(ECOLE);</v>
      </c>
    </row>
    <row r="477" spans="1:10" x14ac:dyDescent="0.2">
      <c r="A477" t="s">
        <v>1902</v>
      </c>
      <c r="B477" t="s">
        <v>1903</v>
      </c>
      <c r="C477" t="s">
        <v>673</v>
      </c>
      <c r="D477" t="s">
        <v>4301</v>
      </c>
      <c r="E477" t="s">
        <v>4304</v>
      </c>
      <c r="F477" t="s">
        <v>553</v>
      </c>
      <c r="G477" t="s">
        <v>4921</v>
      </c>
      <c r="H477" t="s">
        <v>4922</v>
      </c>
      <c r="I477" t="s">
        <v>3077</v>
      </c>
      <c r="J477" t="str">
        <f t="shared" si="7"/>
        <v>var ECOLE_0100297U=L.circle([48.2974087,4.2119701], 50, {color:'purple',fillColor:'purple',fillOpacity: 0.5});ECOLE_0100297U.bindPopup('&lt;p align=center&gt; &lt;font size=2&gt;&lt;b&gt;&lt;u&gt;ECOLE ELEMENTAIRE&lt;/b&gt;&lt;/u&gt;&lt;br&gt; (public)&lt;br&gt;&lt;br&gt;&lt;i&gt;LAUBRESSEL');ECOLE_0100297U.addTo(ECOLE);</v>
      </c>
    </row>
    <row r="478" spans="1:10" x14ac:dyDescent="0.2">
      <c r="A478" t="s">
        <v>1904</v>
      </c>
      <c r="B478" t="s">
        <v>1905</v>
      </c>
      <c r="C478" t="s">
        <v>673</v>
      </c>
      <c r="D478" t="s">
        <v>4301</v>
      </c>
      <c r="E478" t="s">
        <v>4304</v>
      </c>
      <c r="F478" t="s">
        <v>553</v>
      </c>
      <c r="G478" t="s">
        <v>4923</v>
      </c>
      <c r="H478" t="s">
        <v>4924</v>
      </c>
      <c r="I478" t="s">
        <v>3077</v>
      </c>
      <c r="J478" t="str">
        <f t="shared" si="7"/>
        <v>var ECOLE_0100298V=L.circle([48.325209,4.0861373], 50, {color:'purple',fillColor:'purple',fillOpacity: 0.5});ECOLE_0100298V.bindPopup('&lt;p align=center&gt; &lt;font size=2&gt;&lt;b&gt;&lt;u&gt;ECOLE ELEMENTAIRE&lt;/b&gt;&lt;/u&gt;&lt;br&gt; (public)&lt;br&gt;&lt;br&gt;&lt;i&gt;LAVAU');ECOLE_0100298V.addTo(ECOLE);</v>
      </c>
    </row>
    <row r="479" spans="1:10" x14ac:dyDescent="0.2">
      <c r="A479" t="s">
        <v>1904</v>
      </c>
      <c r="B479" t="s">
        <v>1906</v>
      </c>
      <c r="C479" t="s">
        <v>673</v>
      </c>
      <c r="D479" t="s">
        <v>4301</v>
      </c>
      <c r="E479" t="s">
        <v>4304</v>
      </c>
      <c r="F479" t="s">
        <v>3215</v>
      </c>
      <c r="G479" t="s">
        <v>4925</v>
      </c>
      <c r="H479" t="s">
        <v>4926</v>
      </c>
      <c r="I479" t="s">
        <v>3735</v>
      </c>
      <c r="J479" t="str">
        <f t="shared" si="7"/>
        <v>var ECOLE_0100952F=L.circle([48.3248509,4.0851639], 50, {color:'purple',fillColor:'purple',fillOpacity: 0.5});ECOLE_0100952F.bindPopup('&lt;p align=center&gt; &lt;font size=2&gt;&lt;b&gt;&lt;u&gt;ECOLE MATERNELLE DU CHAT BOTTE&lt;/b&gt;&lt;/u&gt;&lt;br&gt; (public)&lt;br&gt;&lt;br&gt;&lt;i&gt;LAVAU');ECOLE_0100952F.addTo(ECOLE);</v>
      </c>
    </row>
    <row r="480" spans="1:10" x14ac:dyDescent="0.2">
      <c r="A480" t="s">
        <v>1907</v>
      </c>
      <c r="B480" t="s">
        <v>1908</v>
      </c>
      <c r="C480" t="s">
        <v>673</v>
      </c>
      <c r="D480" t="s">
        <v>4301</v>
      </c>
      <c r="E480" t="s">
        <v>4304</v>
      </c>
      <c r="F480" t="s">
        <v>553</v>
      </c>
      <c r="G480" t="s">
        <v>4927</v>
      </c>
      <c r="H480" t="s">
        <v>4928</v>
      </c>
      <c r="I480" t="s">
        <v>3075</v>
      </c>
      <c r="J480" t="str">
        <f t="shared" si="7"/>
        <v>var ECOLE_0100633J=L.circle([48.24014,4.3892857], 50, {color:'purple',fillColor:'purple',fillOpacity: 0.5});ECOLE_0100633J.bindPopup('&lt;p align=center&gt; &lt;font size=2&gt;&lt;b&gt;&lt;u&gt;ECOLE PRIMAIRE&lt;/b&gt;&lt;/u&gt;&lt;br&gt; (public)&lt;br&gt;&lt;br&gt;&lt;i&gt;LA VILLENEUVE-AU-CHENE');ECOLE_0100633J.addTo(ECOLE);</v>
      </c>
    </row>
    <row r="481" spans="1:10" x14ac:dyDescent="0.2">
      <c r="A481" t="s">
        <v>1909</v>
      </c>
      <c r="B481" t="s">
        <v>1910</v>
      </c>
      <c r="C481" t="s">
        <v>673</v>
      </c>
      <c r="D481" t="s">
        <v>4301</v>
      </c>
      <c r="E481" t="s">
        <v>4304</v>
      </c>
      <c r="F481" t="s">
        <v>553</v>
      </c>
      <c r="G481" t="s">
        <v>4929</v>
      </c>
      <c r="H481" t="s">
        <v>4930</v>
      </c>
      <c r="I481" t="s">
        <v>3075</v>
      </c>
      <c r="J481" t="str">
        <f t="shared" si="7"/>
        <v>var ECOLE_0100339P=L.circle([48.5115855,3.4359365], 50, {color:'purple',fillColor:'purple',fillOpacity: 0.5});ECOLE_0100339P.bindPopup('&lt;p align=center&gt; &lt;font size=2&gt;&lt;b&gt;&lt;u&gt;ECOLE PRIMAIRE&lt;/b&gt;&lt;/u&gt;&lt;br&gt; (public)&lt;br&gt;&lt;br&gt;&lt;i&gt;LE MERIOT');ECOLE_0100339P.addTo(ECOLE);</v>
      </c>
    </row>
    <row r="482" spans="1:10" x14ac:dyDescent="0.2">
      <c r="A482" t="s">
        <v>1911</v>
      </c>
      <c r="B482" t="s">
        <v>1912</v>
      </c>
      <c r="C482" t="s">
        <v>673</v>
      </c>
      <c r="D482" t="s">
        <v>4301</v>
      </c>
      <c r="E482" t="s">
        <v>4304</v>
      </c>
      <c r="F482" t="s">
        <v>553</v>
      </c>
      <c r="G482" t="s">
        <v>4931</v>
      </c>
      <c r="H482" t="s">
        <v>4932</v>
      </c>
      <c r="I482" t="s">
        <v>3077</v>
      </c>
      <c r="J482" t="str">
        <f t="shared" si="7"/>
        <v>var ECOLE_0100149H=L.circle([48.1842771,4.124449], 50, {color:'purple',fillColor:'purple',fillOpacity: 0.5});ECOLE_0100149H.bindPopup('&lt;p align=center&gt; &lt;font size=2&gt;&lt;b&gt;&lt;u&gt;ECOLE ELEMENTAIRE&lt;/b&gt;&lt;/u&gt;&lt;br&gt; (public)&lt;br&gt;&lt;br&gt;&lt;i&gt;LES BORDES-AUMONT');ECOLE_0100149H.addTo(ECOLE);</v>
      </c>
    </row>
    <row r="483" spans="1:10" x14ac:dyDescent="0.2">
      <c r="A483" t="s">
        <v>1913</v>
      </c>
      <c r="B483" t="s">
        <v>1914</v>
      </c>
      <c r="C483" t="s">
        <v>673</v>
      </c>
      <c r="D483" t="s">
        <v>4301</v>
      </c>
      <c r="E483" t="s">
        <v>4304</v>
      </c>
      <c r="F483" t="s">
        <v>553</v>
      </c>
      <c r="G483" t="s">
        <v>4933</v>
      </c>
      <c r="H483" t="s">
        <v>4934</v>
      </c>
      <c r="I483" t="s">
        <v>3075</v>
      </c>
      <c r="J483" t="str">
        <f t="shared" si="7"/>
        <v>var ECOLE_0100274U=L.circle([48.4640618,4.0176143], 50, {color:'purple',fillColor:'purple',fillOpacity: 0.5});ECOLE_0100274U.bindPopup('&lt;p align=center&gt; &lt;font size=2&gt;&lt;b&gt;&lt;u&gt;ECOLE PRIMAIRE&lt;/b&gt;&lt;/u&gt;&lt;br&gt; (public)&lt;br&gt;&lt;br&gt;&lt;i&gt;LES GRANDES-CHAPELLES');ECOLE_0100274U.addTo(ECOLE);</v>
      </c>
    </row>
    <row r="484" spans="1:10" x14ac:dyDescent="0.2">
      <c r="A484" t="s">
        <v>1915</v>
      </c>
      <c r="B484" t="s">
        <v>1916</v>
      </c>
      <c r="C484" t="s">
        <v>673</v>
      </c>
      <c r="D484" t="s">
        <v>4301</v>
      </c>
      <c r="E484" t="s">
        <v>4304</v>
      </c>
      <c r="F484" t="s">
        <v>3216</v>
      </c>
      <c r="G484" t="s">
        <v>4935</v>
      </c>
      <c r="H484" t="s">
        <v>4936</v>
      </c>
      <c r="I484" t="s">
        <v>3736</v>
      </c>
      <c r="J484" t="str">
        <f t="shared" si="7"/>
        <v>var ECOLE_0100300X=L.circle([48.4297153,4.4191751], 50, {color:'purple',fillColor:'purple',fillOpacity: 0.5});ECOLE_0100300X.bindPopup('&lt;p align=center&gt; &lt;font size=2&gt;&lt;b&gt;&lt;u&gt;ECOLE PRIMAIRE GROUPE SCOLAIRE PAUL VERLAINE&lt;/b&gt;&lt;/u&gt;&lt;br&gt; (public)&lt;br&gt;&lt;br&gt;&lt;i&gt;LESMONT');ECOLE_0100300X.addTo(ECOLE);</v>
      </c>
    </row>
    <row r="485" spans="1:10" x14ac:dyDescent="0.2">
      <c r="A485" t="s">
        <v>1917</v>
      </c>
      <c r="B485" t="s">
        <v>1918</v>
      </c>
      <c r="C485" t="s">
        <v>673</v>
      </c>
      <c r="D485" t="s">
        <v>4301</v>
      </c>
      <c r="E485" t="s">
        <v>4304</v>
      </c>
      <c r="F485" t="s">
        <v>361</v>
      </c>
      <c r="G485" t="s">
        <v>4937</v>
      </c>
      <c r="H485" t="s">
        <v>4938</v>
      </c>
      <c r="I485" t="s">
        <v>3737</v>
      </c>
      <c r="J485" t="str">
        <f t="shared" si="7"/>
        <v>var ECOLE_0100375D=L.circle([48.3039703,4.0360386], 50, {color:'purple',fillColor:'purple',fillOpacity: 0.5});ECOLE_0100375D.bindPopup('&lt;p align=center&gt; &lt;font size=2&gt;&lt;b&gt;&lt;u&gt;ECOLE ELEMENTAIRE SAINT-EXUPERY&lt;/b&gt;&lt;/u&gt;&lt;br&gt; (public)&lt;br&gt;&lt;br&gt;&lt;i&gt;LES NOES-PRES-TROYES');ECOLE_0100375D.addTo(ECOLE);</v>
      </c>
    </row>
    <row r="486" spans="1:10" x14ac:dyDescent="0.2">
      <c r="A486" t="s">
        <v>1917</v>
      </c>
      <c r="B486" t="s">
        <v>1919</v>
      </c>
      <c r="C486" t="s">
        <v>673</v>
      </c>
      <c r="D486" t="s">
        <v>4301</v>
      </c>
      <c r="E486" t="s">
        <v>4304</v>
      </c>
      <c r="F486" t="s">
        <v>361</v>
      </c>
      <c r="G486" t="s">
        <v>4937</v>
      </c>
      <c r="H486" t="s">
        <v>4938</v>
      </c>
      <c r="I486" t="s">
        <v>3738</v>
      </c>
      <c r="J486" t="str">
        <f t="shared" si="7"/>
        <v>var ECOLE_0100829X=L.circle([48.3039703,4.0360386], 50, {color:'purple',fillColor:'purple',fillOpacity: 0.5});ECOLE_0100829X.bindPopup('&lt;p align=center&gt; &lt;font size=2&gt;&lt;b&gt;&lt;u&gt;ECOLE MATERNELLE SAINT-EXUPERY&lt;/b&gt;&lt;/u&gt;&lt;br&gt; (public)&lt;br&gt;&lt;br&gt;&lt;i&gt;LES NOES-PRES-TROYES');ECOLE_0100829X.addTo(ECOLE);</v>
      </c>
    </row>
    <row r="487" spans="1:10" x14ac:dyDescent="0.2">
      <c r="A487" t="s">
        <v>1920</v>
      </c>
      <c r="B487" t="s">
        <v>1921</v>
      </c>
      <c r="C487" t="s">
        <v>673</v>
      </c>
      <c r="D487" t="s">
        <v>4301</v>
      </c>
      <c r="E487" t="s">
        <v>4304</v>
      </c>
      <c r="F487" t="s">
        <v>553</v>
      </c>
      <c r="G487" t="s">
        <v>4939</v>
      </c>
      <c r="H487" t="s">
        <v>4940</v>
      </c>
      <c r="I487" t="s">
        <v>3075</v>
      </c>
      <c r="J487" t="str">
        <f t="shared" si="7"/>
        <v>var ECOLE_0101095L=L.circle([47.992069,4.3635331], 50, {color:'purple',fillColor:'purple',fillOpacity: 0.5});ECOLE_0101095L.bindPopup('&lt;p align=center&gt; &lt;font size=2&gt;&lt;b&gt;&lt;u&gt;ECOLE PRIMAIRE&lt;/b&gt;&lt;/u&gt;&lt;br&gt; (public)&lt;br&gt;&lt;br&gt;&lt;i&gt;LES RICEYS');ECOLE_0101095L.addTo(ECOLE);</v>
      </c>
    </row>
    <row r="488" spans="1:10" x14ac:dyDescent="0.2">
      <c r="A488" t="s">
        <v>1922</v>
      </c>
      <c r="B488" t="s">
        <v>1923</v>
      </c>
      <c r="C488" t="s">
        <v>673</v>
      </c>
      <c r="D488" t="s">
        <v>4301</v>
      </c>
      <c r="E488" t="s">
        <v>4304</v>
      </c>
      <c r="F488" t="s">
        <v>1924</v>
      </c>
      <c r="G488" t="s">
        <v>4941</v>
      </c>
      <c r="H488" t="s">
        <v>4942</v>
      </c>
      <c r="I488" t="s">
        <v>3739</v>
      </c>
      <c r="J488" t="str">
        <f t="shared" si="7"/>
        <v>var ECOLE_0101130Z=L.circle([48.5702031,4.2448691], 50, {color:'purple',fillColor:'purple',fillOpacity: 0.5});ECOLE_0101130Z.bindPopup('&lt;p align=center&gt; &lt;font size=2&gt;&lt;b&gt;&lt;u&gt;ECOLE PRIMAIRE GRPE SCOLAIRE DE LA LHUÎTRELLE&lt;/b&gt;&lt;/u&gt;&lt;br&gt; (public)&lt;br&gt;&lt;br&gt;&lt;i&gt;LHUITRE');ECOLE_0101130Z.addTo(ECOLE);</v>
      </c>
    </row>
    <row r="489" spans="1:10" x14ac:dyDescent="0.2">
      <c r="A489" t="s">
        <v>1925</v>
      </c>
      <c r="B489" t="s">
        <v>1926</v>
      </c>
      <c r="C489" t="s">
        <v>673</v>
      </c>
      <c r="D489" t="s">
        <v>4301</v>
      </c>
      <c r="E489" t="s">
        <v>4304</v>
      </c>
      <c r="F489" t="s">
        <v>3217</v>
      </c>
      <c r="G489" t="s">
        <v>4943</v>
      </c>
      <c r="H489" t="s">
        <v>4944</v>
      </c>
      <c r="I489" t="s">
        <v>3740</v>
      </c>
      <c r="J489" t="str">
        <f t="shared" si="7"/>
        <v>var ECOLE_0100303A=L.circle([47.9510963,3.9657044], 50, {color:'purple',fillColor:'purple',fillOpacity: 0.5});ECOLE_0100303A.bindPopup('&lt;p align=center&gt; &lt;font size=2&gt;&lt;b&gt;&lt;u&gt;ECOLE PRIMAIRE GEORGES AGERON&lt;/b&gt;&lt;/u&gt;&lt;br&gt; (public)&lt;br&gt;&lt;br&gt;&lt;i&gt;LIGNIERES');ECOLE_0100303A.addTo(ECOLE);</v>
      </c>
    </row>
    <row r="490" spans="1:10" x14ac:dyDescent="0.2">
      <c r="A490" t="s">
        <v>1927</v>
      </c>
      <c r="B490" t="s">
        <v>1928</v>
      </c>
      <c r="C490" t="s">
        <v>673</v>
      </c>
      <c r="D490" t="s">
        <v>4301</v>
      </c>
      <c r="E490" t="s">
        <v>4304</v>
      </c>
      <c r="F490" t="s">
        <v>553</v>
      </c>
      <c r="G490" t="s">
        <v>4945</v>
      </c>
      <c r="H490" t="s">
        <v>4946</v>
      </c>
      <c r="I490" t="s">
        <v>3077</v>
      </c>
      <c r="J490" t="str">
        <f t="shared" si="7"/>
        <v>var ECOLE_0100311J=L.circle([48.4306407,4.2880675], 50, {color:'purple',fillColor:'purple',fillOpacity: 0.5});ECOLE_0100311J.bindPopup('&lt;p align=center&gt; &lt;font size=2&gt;&lt;b&gt;&lt;u&gt;ECOLE ELEMENTAIRE&lt;/b&gt;&lt;/u&gt;&lt;br&gt; (public)&lt;br&gt;&lt;br&gt;&lt;i&gt;LONGSOLS');ECOLE_0100311J.addTo(ECOLE);</v>
      </c>
    </row>
    <row r="491" spans="1:10" x14ac:dyDescent="0.2">
      <c r="A491" t="s">
        <v>197</v>
      </c>
      <c r="B491" t="s">
        <v>1929</v>
      </c>
      <c r="C491" t="s">
        <v>673</v>
      </c>
      <c r="D491" t="s">
        <v>4301</v>
      </c>
      <c r="E491" t="s">
        <v>4304</v>
      </c>
      <c r="F491" t="s">
        <v>3218</v>
      </c>
      <c r="G491" t="s">
        <v>4947</v>
      </c>
      <c r="H491" t="s">
        <v>4948</v>
      </c>
      <c r="I491" t="s">
        <v>3742</v>
      </c>
      <c r="J491" t="str">
        <f t="shared" si="7"/>
        <v>var ECOLE_0100727L=L.circle([48.2576309,4.2678354], 50, {color:'purple',fillColor:'purple',fillOpacity: 0.5});ECOLE_0100727L.bindPopup('&lt;p align=center&gt; &lt;font size=2&gt;&lt;b&gt;&lt;u&gt;ECOLE PRIMAIRE LE GRAND PRE VERT&lt;/b&gt;&lt;/u&gt;&lt;br&gt; (public)&lt;br&gt;&lt;br&gt;&lt;i&gt;LUSIGNY-SUR-BARSE');ECOLE_0100727L.addTo(ECOLE);</v>
      </c>
    </row>
    <row r="492" spans="1:10" x14ac:dyDescent="0.2">
      <c r="A492" t="s">
        <v>197</v>
      </c>
      <c r="B492" t="s">
        <v>1930</v>
      </c>
      <c r="C492" t="s">
        <v>673</v>
      </c>
      <c r="D492" t="s">
        <v>4301</v>
      </c>
      <c r="E492" t="s">
        <v>4304</v>
      </c>
      <c r="F492" t="s">
        <v>553</v>
      </c>
      <c r="G492" t="s">
        <v>4949</v>
      </c>
      <c r="H492" t="s">
        <v>4950</v>
      </c>
      <c r="I492" t="s">
        <v>1448</v>
      </c>
      <c r="J492" t="str">
        <f t="shared" si="7"/>
        <v>var ECOLE_0101025K=L.circle([48.2537291,4.2684167], 50, {color:'purple',fillColor:'purple',fillOpacity: 0.5});ECOLE_0101025K.bindPopup('&lt;p align=center&gt; &lt;font size=2&gt;&lt;b&gt;&lt;u&gt;ECOLE MATERNELLE&lt;/b&gt;&lt;/u&gt;&lt;br&gt; (public)&lt;br&gt;&lt;br&gt;&lt;i&gt;LUSIGNY-SUR-BARSE');ECOLE_0101025K.addTo(ECOLE);</v>
      </c>
    </row>
    <row r="493" spans="1:10" x14ac:dyDescent="0.2">
      <c r="A493" t="s">
        <v>1931</v>
      </c>
      <c r="B493" t="s">
        <v>1932</v>
      </c>
      <c r="C493" t="s">
        <v>673</v>
      </c>
      <c r="D493" t="s">
        <v>4301</v>
      </c>
      <c r="E493" t="s">
        <v>4304</v>
      </c>
      <c r="F493" t="s">
        <v>553</v>
      </c>
      <c r="G493" t="s">
        <v>4951</v>
      </c>
      <c r="H493" t="s">
        <v>4952</v>
      </c>
      <c r="I493" t="s">
        <v>3075</v>
      </c>
      <c r="J493" t="str">
        <f t="shared" si="7"/>
        <v>var ECOLE_0100316P=L.circle([48.3813588,4.196133], 50, {color:'purple',fillColor:'purple',fillOpacity: 0.5});ECOLE_0100316P.bindPopup('&lt;p align=center&gt; &lt;font size=2&gt;&lt;b&gt;&lt;u&gt;ECOLE PRIMAIRE&lt;/b&gt;&lt;/u&gt;&lt;br&gt; (public)&lt;br&gt;&lt;br&gt;&lt;i&gt;LUYERES');ECOLE_0100316P.addTo(ECOLE);</v>
      </c>
    </row>
    <row r="494" spans="1:10" x14ac:dyDescent="0.2">
      <c r="A494" t="s">
        <v>1933</v>
      </c>
      <c r="B494" t="s">
        <v>1934</v>
      </c>
      <c r="C494" t="s">
        <v>673</v>
      </c>
      <c r="D494" t="s">
        <v>4301</v>
      </c>
      <c r="E494" t="s">
        <v>4304</v>
      </c>
      <c r="F494" t="s">
        <v>553</v>
      </c>
      <c r="G494" t="s">
        <v>4953</v>
      </c>
      <c r="H494" t="s">
        <v>4954</v>
      </c>
      <c r="I494" t="s">
        <v>3075</v>
      </c>
      <c r="J494" t="str">
        <f t="shared" si="7"/>
        <v>var ECOLE_0100317R=L.circle([48.2928427,3.9147251], 50, {color:'purple',fillColor:'purple',fillOpacity: 0.5});ECOLE_0100317R.bindPopup('&lt;p align=center&gt; &lt;font size=2&gt;&lt;b&gt;&lt;u&gt;ECOLE PRIMAIRE&lt;/b&gt;&lt;/u&gt;&lt;br&gt; (public)&lt;br&gt;&lt;br&gt;&lt;i&gt;MACEY');ECOLE_0100317R.addTo(ECOLE);</v>
      </c>
    </row>
    <row r="495" spans="1:10" x14ac:dyDescent="0.2">
      <c r="A495" t="s">
        <v>1935</v>
      </c>
      <c r="B495" t="s">
        <v>1936</v>
      </c>
      <c r="C495" t="s">
        <v>673</v>
      </c>
      <c r="D495" t="s">
        <v>4301</v>
      </c>
      <c r="E495" t="s">
        <v>4304</v>
      </c>
      <c r="F495" t="s">
        <v>553</v>
      </c>
      <c r="G495" t="s">
        <v>4955</v>
      </c>
      <c r="H495" t="s">
        <v>4956</v>
      </c>
      <c r="I495" t="s">
        <v>1448</v>
      </c>
      <c r="J495" t="str">
        <f t="shared" si="7"/>
        <v>var ECOLE_0101086B=L.circle([48.1673648,4.415253], 50, {color:'purple',fillColor:'purple',fillOpacity: 0.5});ECOLE_0101086B.bindPopup('&lt;p align=center&gt; &lt;font size=2&gt;&lt;b&gt;&lt;u&gt;ECOLE MATERNELLE&lt;/b&gt;&lt;/u&gt;&lt;br&gt; (public)&lt;br&gt;&lt;br&gt;&lt;i&gt;MAGNANT');ECOLE_0101086B.addTo(ECOLE);</v>
      </c>
    </row>
    <row r="496" spans="1:10" x14ac:dyDescent="0.2">
      <c r="A496" t="s">
        <v>1937</v>
      </c>
      <c r="B496" t="s">
        <v>1938</v>
      </c>
      <c r="C496" t="s">
        <v>673</v>
      </c>
      <c r="D496" t="s">
        <v>4301</v>
      </c>
      <c r="E496" t="s">
        <v>4304</v>
      </c>
      <c r="F496" t="s">
        <v>553</v>
      </c>
      <c r="G496" t="s">
        <v>4957</v>
      </c>
      <c r="H496" t="s">
        <v>4958</v>
      </c>
      <c r="I496" t="s">
        <v>3075</v>
      </c>
      <c r="J496" t="str">
        <f t="shared" si="7"/>
        <v>var ECOLE_0100320U=L.circle([48.6704004,4.1953997], 50, {color:'purple',fillColor:'purple',fillOpacity: 0.5});ECOLE_0100320U.bindPopup('&lt;p align=center&gt; &lt;font size=2&gt;&lt;b&gt;&lt;u&gt;ECOLE PRIMAIRE&lt;/b&gt;&lt;/u&gt;&lt;br&gt; (public)&lt;br&gt;&lt;br&gt;&lt;i&gt;MAILLY-LE-CAMP');ECOLE_0100320U.addTo(ECOLE);</v>
      </c>
    </row>
    <row r="497" spans="1:10" x14ac:dyDescent="0.2">
      <c r="A497" t="s">
        <v>1939</v>
      </c>
      <c r="B497" t="s">
        <v>1940</v>
      </c>
      <c r="C497" t="s">
        <v>673</v>
      </c>
      <c r="D497" t="s">
        <v>4301</v>
      </c>
      <c r="E497" t="s">
        <v>4304</v>
      </c>
      <c r="F497" t="s">
        <v>553</v>
      </c>
      <c r="G497" t="s">
        <v>4959</v>
      </c>
      <c r="H497" t="s">
        <v>4960</v>
      </c>
      <c r="I497" t="s">
        <v>3075</v>
      </c>
      <c r="J497" t="str">
        <f t="shared" si="7"/>
        <v>var ECOLE_0100816H=L.circle([48.5075674,3.787885], 50, {color:'purple',fillColor:'purple',fillOpacity: 0.5});ECOLE_0100816H.bindPopup('&lt;p align=center&gt; &lt;font size=2&gt;&lt;b&gt;&lt;u&gt;ECOLE PRIMAIRE&lt;/b&gt;&lt;/u&gt;&lt;br&gt; (public)&lt;br&gt;&lt;br&gt;&lt;i&gt;MAIZIERES-LA-GRANDE-PAROISSE');ECOLE_0100816H.addTo(ECOLE);</v>
      </c>
    </row>
    <row r="498" spans="1:10" x14ac:dyDescent="0.2">
      <c r="A498" t="s">
        <v>1941</v>
      </c>
      <c r="B498" t="s">
        <v>1942</v>
      </c>
      <c r="C498" t="s">
        <v>673</v>
      </c>
      <c r="D498" t="s">
        <v>4301</v>
      </c>
      <c r="E498" t="s">
        <v>4304</v>
      </c>
      <c r="F498" t="s">
        <v>553</v>
      </c>
      <c r="G498" t="s">
        <v>4961</v>
      </c>
      <c r="H498" t="s">
        <v>4962</v>
      </c>
      <c r="I498" t="s">
        <v>3075</v>
      </c>
      <c r="J498" t="str">
        <f t="shared" si="7"/>
        <v>var ECOLE_0100327B=L.circle([48.4375532,4.585482], 50, {color:'purple',fillColor:'purple',fillOpacity: 0.5});ECOLE_0100327B.bindPopup('&lt;p align=center&gt; &lt;font size=2&gt;&lt;b&gt;&lt;u&gt;ECOLE PRIMAIRE&lt;/b&gt;&lt;/u&gt;&lt;br&gt; (public)&lt;br&gt;&lt;br&gt;&lt;i&gt;MAIZIERES-LES-BRIENNE');ECOLE_0100327B.addTo(ECOLE);</v>
      </c>
    </row>
    <row r="499" spans="1:10" x14ac:dyDescent="0.2">
      <c r="A499" t="s">
        <v>1943</v>
      </c>
      <c r="B499" t="s">
        <v>1944</v>
      </c>
      <c r="C499" t="s">
        <v>673</v>
      </c>
      <c r="D499" t="s">
        <v>4301</v>
      </c>
      <c r="E499" t="s">
        <v>4304</v>
      </c>
      <c r="F499" t="s">
        <v>553</v>
      </c>
      <c r="G499" t="s">
        <v>4963</v>
      </c>
      <c r="H499" t="s">
        <v>4964</v>
      </c>
      <c r="I499" t="s">
        <v>3075</v>
      </c>
      <c r="J499" t="str">
        <f t="shared" si="7"/>
        <v>var ECOLE_0100330E=L.circle([48.3479966,3.6370514], 50, {color:'purple',fillColor:'purple',fillOpacity: 0.5});ECOLE_0100330E.bindPopup('&lt;p align=center&gt; &lt;font size=2&gt;&lt;b&gt;&lt;u&gt;ECOLE PRIMAIRE&lt;/b&gt;&lt;/u&gt;&lt;br&gt; (public)&lt;br&gt;&lt;br&gt;&lt;i&gt;MARCILLY-LE-HAYER');ECOLE_0100330E.addTo(ECOLE);</v>
      </c>
    </row>
    <row r="500" spans="1:10" x14ac:dyDescent="0.2">
      <c r="A500" t="s">
        <v>171</v>
      </c>
      <c r="B500" t="s">
        <v>1945</v>
      </c>
      <c r="C500" t="s">
        <v>673</v>
      </c>
      <c r="D500" t="s">
        <v>4301</v>
      </c>
      <c r="E500" t="s">
        <v>4304</v>
      </c>
      <c r="F500" t="s">
        <v>553</v>
      </c>
      <c r="G500" t="s">
        <v>4965</v>
      </c>
      <c r="H500" t="s">
        <v>4966</v>
      </c>
      <c r="I500" t="s">
        <v>3077</v>
      </c>
      <c r="J500" t="str">
        <f t="shared" si="7"/>
        <v>var ECOLE_0100776P=L.circle([48.4031381,3.7362854], 50, {color:'purple',fillColor:'purple',fillOpacity: 0.5});ECOLE_0100776P.bindPopup('&lt;p align=center&gt; &lt;font size=2&gt;&lt;b&gt;&lt;u&gt;ECOLE ELEMENTAIRE&lt;/b&gt;&lt;/u&gt;&lt;br&gt; (public)&lt;br&gt;&lt;br&gt;&lt;i&gt;MARIGNY-LE-CHATEL');ECOLE_0100776P.addTo(ECOLE);</v>
      </c>
    </row>
    <row r="501" spans="1:10" x14ac:dyDescent="0.2">
      <c r="A501" t="s">
        <v>171</v>
      </c>
      <c r="B501" t="s">
        <v>1946</v>
      </c>
      <c r="C501" t="s">
        <v>673</v>
      </c>
      <c r="D501" t="s">
        <v>4301</v>
      </c>
      <c r="E501" t="s">
        <v>4304</v>
      </c>
      <c r="F501" t="s">
        <v>553</v>
      </c>
      <c r="G501" t="s">
        <v>4967</v>
      </c>
      <c r="H501" t="s">
        <v>4968</v>
      </c>
      <c r="I501" t="s">
        <v>1448</v>
      </c>
      <c r="J501" t="str">
        <f t="shared" si="7"/>
        <v>var ECOLE_0100817J=L.circle([48.4018653,3.7359622], 50, {color:'purple',fillColor:'purple',fillOpacity: 0.5});ECOLE_0100817J.bindPopup('&lt;p align=center&gt; &lt;font size=2&gt;&lt;b&gt;&lt;u&gt;ECOLE MATERNELLE&lt;/b&gt;&lt;/u&gt;&lt;br&gt; (public)&lt;br&gt;&lt;br&gt;&lt;i&gt;MARIGNY-LE-CHATEL');ECOLE_0100817J.addTo(ECOLE);</v>
      </c>
    </row>
    <row r="502" spans="1:10" x14ac:dyDescent="0.2">
      <c r="A502" t="s">
        <v>1947</v>
      </c>
      <c r="B502" t="s">
        <v>1948</v>
      </c>
      <c r="C502" t="s">
        <v>673</v>
      </c>
      <c r="D502" t="s">
        <v>4301</v>
      </c>
      <c r="E502" t="s">
        <v>4304</v>
      </c>
      <c r="F502" t="s">
        <v>553</v>
      </c>
      <c r="G502" t="s">
        <v>4969</v>
      </c>
      <c r="H502" t="s">
        <v>4970</v>
      </c>
      <c r="I502" t="s">
        <v>3077</v>
      </c>
      <c r="J502" t="str">
        <f t="shared" si="7"/>
        <v>var ECOLE_0100335K=L.circle([48.1847362,4.3475202], 50, {color:'purple',fillColor:'purple',fillOpacity: 0.5});ECOLE_0100335K.bindPopup('&lt;p align=center&gt; &lt;font size=2&gt;&lt;b&gt;&lt;u&gt;ECOLE ELEMENTAIRE&lt;/b&gt;&lt;/u&gt;&lt;br&gt; (public)&lt;br&gt;&lt;br&gt;&lt;i&gt;MAROLLES-LES-BAILLY');ECOLE_0100335K.addTo(ECOLE);</v>
      </c>
    </row>
    <row r="503" spans="1:10" x14ac:dyDescent="0.2">
      <c r="A503" t="s">
        <v>1949</v>
      </c>
      <c r="B503" t="s">
        <v>1950</v>
      </c>
      <c r="C503" t="s">
        <v>673</v>
      </c>
      <c r="D503" t="s">
        <v>4301</v>
      </c>
      <c r="E503" t="s">
        <v>4304</v>
      </c>
      <c r="F503" t="s">
        <v>553</v>
      </c>
      <c r="G503" t="s">
        <v>4971</v>
      </c>
      <c r="H503" t="s">
        <v>4972</v>
      </c>
      <c r="I503" t="s">
        <v>3077</v>
      </c>
      <c r="J503" t="str">
        <f t="shared" si="7"/>
        <v>var ECOLE_0100337M=L.circle([48.3723388,4.4774477], 50, {color:'purple',fillColor:'purple',fillOpacity: 0.5});ECOLE_0100337M.bindPopup('&lt;p align=center&gt; &lt;font size=2&gt;&lt;b&gt;&lt;u&gt;ECOLE ELEMENTAIRE&lt;/b&gt;&lt;/u&gt;&lt;br&gt; (public)&lt;br&gt;&lt;br&gt;&lt;i&gt;MATHAUX');ECOLE_0100337M.addTo(ECOLE);</v>
      </c>
    </row>
    <row r="504" spans="1:10" x14ac:dyDescent="0.2">
      <c r="A504" t="s">
        <v>1951</v>
      </c>
      <c r="B504" t="s">
        <v>1952</v>
      </c>
      <c r="C504" t="s">
        <v>673</v>
      </c>
      <c r="D504" t="s">
        <v>4301</v>
      </c>
      <c r="E504" t="s">
        <v>4304</v>
      </c>
      <c r="F504" t="s">
        <v>553</v>
      </c>
      <c r="G504" t="s">
        <v>4973</v>
      </c>
      <c r="H504" t="s">
        <v>4974</v>
      </c>
      <c r="I504" t="s">
        <v>3075</v>
      </c>
      <c r="J504" t="str">
        <f t="shared" si="7"/>
        <v>var ECOLE_0100338N=L.circle([48.3860165,4.0070889], 50, {color:'purple',fillColor:'purple',fillOpacity: 0.5});ECOLE_0100338N.bindPopup('&lt;p align=center&gt; &lt;font size=2&gt;&lt;b&gt;&lt;u&gt;ECOLE PRIMAIRE&lt;/b&gt;&lt;/u&gt;&lt;br&gt; (public)&lt;br&gt;&lt;br&gt;&lt;i&gt;MERGEY');ECOLE_0100338N.addTo(ECOLE);</v>
      </c>
    </row>
    <row r="505" spans="1:10" x14ac:dyDescent="0.2">
      <c r="A505" t="s">
        <v>239</v>
      </c>
      <c r="B505" t="s">
        <v>1953</v>
      </c>
      <c r="C505" t="s">
        <v>673</v>
      </c>
      <c r="D505" t="s">
        <v>4301</v>
      </c>
      <c r="E505" t="s">
        <v>4304</v>
      </c>
      <c r="F505" t="s">
        <v>553</v>
      </c>
      <c r="G505" t="s">
        <v>4975</v>
      </c>
      <c r="H505" t="s">
        <v>4976</v>
      </c>
      <c r="I505" t="s">
        <v>3077</v>
      </c>
      <c r="J505" t="str">
        <f t="shared" si="7"/>
        <v>var ECOLE_0100341S=L.circle([48.5095709,3.8904427], 50, {color:'purple',fillColor:'purple',fillOpacity: 0.5});ECOLE_0100341S.bindPopup('&lt;p align=center&gt; &lt;font size=2&gt;&lt;b&gt;&lt;u&gt;ECOLE ELEMENTAIRE&lt;/b&gt;&lt;/u&gt;&lt;br&gt; (public)&lt;br&gt;&lt;br&gt;&lt;i&gt;MERY-SUR-SEINE');ECOLE_0100341S.addTo(ECOLE);</v>
      </c>
    </row>
    <row r="506" spans="1:10" x14ac:dyDescent="0.2">
      <c r="A506" t="s">
        <v>239</v>
      </c>
      <c r="B506" t="s">
        <v>1954</v>
      </c>
      <c r="C506" t="s">
        <v>673</v>
      </c>
      <c r="D506" t="s">
        <v>4301</v>
      </c>
      <c r="E506" t="s">
        <v>4304</v>
      </c>
      <c r="F506" t="s">
        <v>553</v>
      </c>
      <c r="G506" t="s">
        <v>4977</v>
      </c>
      <c r="H506" t="s">
        <v>4978</v>
      </c>
      <c r="I506" t="s">
        <v>1448</v>
      </c>
      <c r="J506" t="str">
        <f t="shared" si="7"/>
        <v>var ECOLE_0100728M=L.circle([48.5092938,3.8886426], 50, {color:'purple',fillColor:'purple',fillOpacity: 0.5});ECOLE_0100728M.bindPopup('&lt;p align=center&gt; &lt;font size=2&gt;&lt;b&gt;&lt;u&gt;ECOLE MATERNELLE&lt;/b&gt;&lt;/u&gt;&lt;br&gt; (public)&lt;br&gt;&lt;br&gt;&lt;i&gt;MERY-SUR-SEINE');ECOLE_0100728M.addTo(ECOLE);</v>
      </c>
    </row>
    <row r="507" spans="1:10" x14ac:dyDescent="0.2">
      <c r="A507" t="s">
        <v>1955</v>
      </c>
      <c r="B507" t="s">
        <v>1956</v>
      </c>
      <c r="C507" t="s">
        <v>673</v>
      </c>
      <c r="D507" t="s">
        <v>4301</v>
      </c>
      <c r="E507" t="s">
        <v>4304</v>
      </c>
      <c r="F507" t="s">
        <v>553</v>
      </c>
      <c r="G507" t="s">
        <v>4979</v>
      </c>
      <c r="H507" t="s">
        <v>4980</v>
      </c>
      <c r="I507" t="s">
        <v>3075</v>
      </c>
      <c r="J507" t="str">
        <f t="shared" si="7"/>
        <v>var ECOLE_0100868P=L.circle([48.4842778,3.8808274], 50, {color:'purple',fillColor:'purple',fillOpacity: 0.5});ECOLE_0100868P.bindPopup('&lt;p align=center&gt; &lt;font size=2&gt;&lt;b&gt;&lt;u&gt;ECOLE PRIMAIRE&lt;/b&gt;&lt;/u&gt;&lt;br&gt; (public)&lt;br&gt;&lt;br&gt;&lt;i&gt;MESGRIGNY');ECOLE_0100868P.addTo(ECOLE);</v>
      </c>
    </row>
    <row r="508" spans="1:10" x14ac:dyDescent="0.2">
      <c r="A508" t="s">
        <v>206</v>
      </c>
      <c r="B508" t="s">
        <v>1957</v>
      </c>
      <c r="C508" t="s">
        <v>674</v>
      </c>
      <c r="D508" t="s">
        <v>4301</v>
      </c>
      <c r="E508" t="s">
        <v>4304</v>
      </c>
      <c r="F508" t="s">
        <v>3219</v>
      </c>
      <c r="G508" t="s">
        <v>1171</v>
      </c>
      <c r="H508" t="s">
        <v>1172</v>
      </c>
      <c r="I508" t="s">
        <v>3746</v>
      </c>
      <c r="J508" t="str">
        <f t="shared" si="7"/>
        <v>var ECOLE_0100750L=L.circle([48.30117,3.7636321], 50, {color:'purple',fillColor:'purple',fillOpacity: 0.5});ECOLE_0100750L.bindPopup('&lt;p align=center&gt; &lt;font size=2&gt;&lt;b&gt;&lt;u&gt;ECOLE PRIMAIRE SAINT LOUP&lt;/b&gt;&lt;/u&gt;&lt;br&gt; (privé)&lt;br&gt;&lt;br&gt;&lt;i&gt;MESNIL-SAINT-LOUP');ECOLE_0100750L.addTo(ECOLE);</v>
      </c>
    </row>
    <row r="509" spans="1:10" x14ac:dyDescent="0.2">
      <c r="A509" t="s">
        <v>1958</v>
      </c>
      <c r="B509" t="s">
        <v>1959</v>
      </c>
      <c r="C509" t="s">
        <v>673</v>
      </c>
      <c r="D509" t="s">
        <v>4301</v>
      </c>
      <c r="E509" t="s">
        <v>4304</v>
      </c>
      <c r="F509" t="s">
        <v>553</v>
      </c>
      <c r="G509" t="s">
        <v>4981</v>
      </c>
      <c r="H509" t="s">
        <v>4982</v>
      </c>
      <c r="I509" t="s">
        <v>3077</v>
      </c>
      <c r="J509" t="str">
        <f t="shared" si="7"/>
        <v>var ECOLE_0100346X=L.circle([48.2502069,4.3376648], 50, {color:'purple',fillColor:'purple',fillOpacity: 0.5});ECOLE_0100346X.bindPopup('&lt;p align=center&gt; &lt;font size=2&gt;&lt;b&gt;&lt;u&gt;ECOLE ELEMENTAIRE&lt;/b&gt;&lt;/u&gt;&lt;br&gt; (public)&lt;br&gt;&lt;br&gt;&lt;i&gt;MESNIL-SAINT-PERE');ECOLE_0100346X.addTo(ECOLE);</v>
      </c>
    </row>
    <row r="510" spans="1:10" x14ac:dyDescent="0.2">
      <c r="A510" t="s">
        <v>1960</v>
      </c>
      <c r="B510" t="s">
        <v>1961</v>
      </c>
      <c r="C510" t="s">
        <v>673</v>
      </c>
      <c r="D510" t="s">
        <v>4301</v>
      </c>
      <c r="E510" t="s">
        <v>4304</v>
      </c>
      <c r="F510" t="s">
        <v>3220</v>
      </c>
      <c r="G510" t="s">
        <v>4983</v>
      </c>
      <c r="H510" t="s">
        <v>4984</v>
      </c>
      <c r="I510" t="s">
        <v>3747</v>
      </c>
      <c r="J510" t="str">
        <f t="shared" si="7"/>
        <v>var ECOLE_0100347Y=L.circle([48.3383932,4.2161542], 50, {color:'purple',fillColor:'purple',fillOpacity: 0.5});ECOLE_0100347Y.bindPopup('&lt;p align=center&gt; &lt;font size=2&gt;&lt;b&gt;&lt;u&gt;ECOLE ELEMENTAIRE LES GAILLOTS&lt;/b&gt;&lt;/u&gt;&lt;br&gt; (public)&lt;br&gt;&lt;br&gt;&lt;i&gt;MESNIL-SELLIERES');ECOLE_0100347Y.addTo(ECOLE);</v>
      </c>
    </row>
    <row r="511" spans="1:10" x14ac:dyDescent="0.2">
      <c r="A511" t="s">
        <v>1962</v>
      </c>
      <c r="B511" t="s">
        <v>1963</v>
      </c>
      <c r="C511" t="s">
        <v>673</v>
      </c>
      <c r="D511" t="s">
        <v>4301</v>
      </c>
      <c r="E511" t="s">
        <v>4304</v>
      </c>
      <c r="F511" t="s">
        <v>3221</v>
      </c>
      <c r="G511" t="s">
        <v>4985</v>
      </c>
      <c r="H511" t="s">
        <v>4986</v>
      </c>
      <c r="I511" t="s">
        <v>3748</v>
      </c>
      <c r="J511" t="str">
        <f t="shared" si="7"/>
        <v>var ECOLE_0100349A=L.circle([48.202406,4.6236374], 50, {color:'purple',fillColor:'purple',fillOpacity: 0.5});ECOLE_0100349A.bindPopup('&lt;p align=center&gt; &lt;font size=2&gt;&lt;b&gt;&lt;u&gt;ECOLE ELEMENTAIRE FERNANDE MOUSTARD&lt;/b&gt;&lt;/u&gt;&lt;br&gt; (public)&lt;br&gt;&lt;br&gt;&lt;i&gt;MEURVILLE');ECOLE_0100349A.addTo(ECOLE);</v>
      </c>
    </row>
    <row r="512" spans="1:10" x14ac:dyDescent="0.2">
      <c r="A512" t="s">
        <v>1964</v>
      </c>
      <c r="B512" t="s">
        <v>1965</v>
      </c>
      <c r="C512" t="s">
        <v>673</v>
      </c>
      <c r="D512" t="s">
        <v>4301</v>
      </c>
      <c r="E512" t="s">
        <v>4304</v>
      </c>
      <c r="F512" t="s">
        <v>553</v>
      </c>
      <c r="G512" t="s">
        <v>4987</v>
      </c>
      <c r="H512" t="s">
        <v>4988</v>
      </c>
      <c r="I512" t="s">
        <v>3077</v>
      </c>
      <c r="J512" t="str">
        <f t="shared" si="7"/>
        <v>var ECOLE_0100354F=L.circle([48.2522988,4.1941525], 50, {color:'purple',fillColor:'purple',fillOpacity: 0.5});ECOLE_0100354F.bindPopup('&lt;p align=center&gt; &lt;font size=2&gt;&lt;b&gt;&lt;u&gt;ECOLE ELEMENTAIRE&lt;/b&gt;&lt;/u&gt;&lt;br&gt; (public)&lt;br&gt;&lt;br&gt;&lt;i&gt;MONTAULIN');ECOLE_0100354F.addTo(ECOLE);</v>
      </c>
    </row>
    <row r="513" spans="1:10" x14ac:dyDescent="0.2">
      <c r="A513" t="s">
        <v>1966</v>
      </c>
      <c r="B513" t="s">
        <v>1967</v>
      </c>
      <c r="C513" t="s">
        <v>673</v>
      </c>
      <c r="D513" t="s">
        <v>4301</v>
      </c>
      <c r="E513" t="s">
        <v>4304</v>
      </c>
      <c r="F513" t="s">
        <v>553</v>
      </c>
      <c r="G513" t="s">
        <v>4989</v>
      </c>
      <c r="H513" t="s">
        <v>4990</v>
      </c>
      <c r="I513" t="s">
        <v>3077</v>
      </c>
      <c r="J513" t="str">
        <f t="shared" si="7"/>
        <v>var ECOLE_0100357J=L.circle([48.3052732,3.9571786], 50, {color:'purple',fillColor:'purple',fillOpacity: 0.5});ECOLE_0100357J.bindPopup('&lt;p align=center&gt; &lt;font size=2&gt;&lt;b&gt;&lt;u&gt;ECOLE ELEMENTAIRE&lt;/b&gt;&lt;/u&gt;&lt;br&gt; (public)&lt;br&gt;&lt;br&gt;&lt;i&gt;MONTGUEUX');ECOLE_0100357J.addTo(ECOLE);</v>
      </c>
    </row>
    <row r="514" spans="1:10" x14ac:dyDescent="0.2">
      <c r="A514" t="s">
        <v>1968</v>
      </c>
      <c r="B514" t="s">
        <v>1969</v>
      </c>
      <c r="C514" t="s">
        <v>673</v>
      </c>
      <c r="D514" t="s">
        <v>4301</v>
      </c>
      <c r="E514" t="s">
        <v>4304</v>
      </c>
      <c r="F514" t="s">
        <v>553</v>
      </c>
      <c r="G514" t="s">
        <v>4991</v>
      </c>
      <c r="H514" t="s">
        <v>4992</v>
      </c>
      <c r="I514" t="s">
        <v>3075</v>
      </c>
      <c r="J514" t="str">
        <f t="shared" si="7"/>
        <v>var ECOLE_0100358K=L.circle([48.2306923,4.3083598], 50, {color:'purple',fillColor:'purple',fillOpacity: 0.5});ECOLE_0100358K.bindPopup('&lt;p align=center&gt; &lt;font size=2&gt;&lt;b&gt;&lt;u&gt;ECOLE PRIMAIRE&lt;/b&gt;&lt;/u&gt;&lt;br&gt; (public)&lt;br&gt;&lt;br&gt;&lt;i&gt;MONTIERAMEY');ECOLE_0100358K.addTo(ECOLE);</v>
      </c>
    </row>
    <row r="515" spans="1:10" x14ac:dyDescent="0.2">
      <c r="A515" t="s">
        <v>6540</v>
      </c>
      <c r="B515" t="s">
        <v>1970</v>
      </c>
      <c r="C515" t="s">
        <v>673</v>
      </c>
      <c r="D515" t="s">
        <v>4301</v>
      </c>
      <c r="E515" t="s">
        <v>4304</v>
      </c>
      <c r="F515" t="s">
        <v>553</v>
      </c>
      <c r="G515" t="s">
        <v>4993</v>
      </c>
      <c r="H515" t="s">
        <v>4994</v>
      </c>
      <c r="I515" t="s">
        <v>3077</v>
      </c>
      <c r="J515" t="str">
        <f t="shared" ref="J515:J578" si="8">"var "&amp;D515&amp;"_"&amp;B515&amp;"=L.circle(["&amp;G515&amp;","&amp;H515&amp;"], 50, {color:'"&amp; E515&amp;"',fillColor:'"&amp;E515&amp;"',fillOpacity: 0.5});"&amp;D515&amp;"_"&amp;B515&amp;".bindPopup('&lt;p align=center&gt; &lt;font size=2&gt;&lt;b&gt;&lt;u&gt;"&amp;I515&amp;"&lt;/b&gt;&lt;/u&gt;&lt;br&gt; "&amp;C515&amp;"&lt;br&gt;&lt;br&gt;&lt;i&gt;"&amp;A515&amp;"');"&amp;D515&amp;"_"&amp;B515&amp;".addTo("&amp;D515&amp;");"</f>
        <v>var ECOLE_0100359L=L.circle([48.2616426,4.6641395], 50, {color:'purple',fillColor:'purple',fillOpacity: 0.5});ECOLE_0100359L.bindPopup('&lt;p align=center&gt; &lt;font size=2&gt;&lt;b&gt;&lt;u&gt;ECOLE ELEMENTAIRE&lt;/b&gt;&lt;/u&gt;&lt;br&gt; (public)&lt;br&gt;&lt;br&gt;&lt;i&gt;MONTIER-EN-L\'ISLE');ECOLE_0100359L.addTo(ECOLE);</v>
      </c>
    </row>
    <row r="516" spans="1:10" x14ac:dyDescent="0.2">
      <c r="A516" t="s">
        <v>1971</v>
      </c>
      <c r="B516" t="s">
        <v>1972</v>
      </c>
      <c r="C516" t="s">
        <v>673</v>
      </c>
      <c r="D516" t="s">
        <v>4301</v>
      </c>
      <c r="E516" t="s">
        <v>4304</v>
      </c>
      <c r="F516" t="s">
        <v>553</v>
      </c>
      <c r="G516" t="s">
        <v>4995</v>
      </c>
      <c r="H516" t="s">
        <v>4996</v>
      </c>
      <c r="I516" t="s">
        <v>3077</v>
      </c>
      <c r="J516" t="str">
        <f t="shared" si="8"/>
        <v>var ECOLE_0100360M=L.circle([48.1033876,3.9464371], 50, {color:'purple',fillColor:'purple',fillOpacity: 0.5});ECOLE_0100360M.bindPopup('&lt;p align=center&gt; &lt;font size=2&gt;&lt;b&gt;&lt;u&gt;ECOLE ELEMENTAIRE&lt;/b&gt;&lt;/u&gt;&lt;br&gt; (public)&lt;br&gt;&lt;br&gt;&lt;i&gt;MONTIGNY-LES-MONTS');ECOLE_0100360M.addTo(ECOLE);</v>
      </c>
    </row>
    <row r="517" spans="1:10" x14ac:dyDescent="0.2">
      <c r="A517" t="s">
        <v>1973</v>
      </c>
      <c r="B517" t="s">
        <v>1974</v>
      </c>
      <c r="C517" t="s">
        <v>673</v>
      </c>
      <c r="D517" t="s">
        <v>4301</v>
      </c>
      <c r="E517" t="s">
        <v>4304</v>
      </c>
      <c r="F517" t="s">
        <v>553</v>
      </c>
      <c r="G517" t="s">
        <v>4997</v>
      </c>
      <c r="H517" t="s">
        <v>4998</v>
      </c>
      <c r="I517" t="s">
        <v>3077</v>
      </c>
      <c r="J517" t="str">
        <f t="shared" si="8"/>
        <v>var ECOLE_0100363R=L.circle([48.2255137,4.2946856], 50, {color:'purple',fillColor:'purple',fillOpacity: 0.5});ECOLE_0100363R.bindPopup('&lt;p align=center&gt; &lt;font size=2&gt;&lt;b&gt;&lt;u&gt;ECOLE ELEMENTAIRE&lt;/b&gt;&lt;/u&gt;&lt;br&gt; (public)&lt;br&gt;&lt;br&gt;&lt;i&gt;MONTREUIL-SUR-BARSE');ECOLE_0100363R.addTo(ECOLE);</v>
      </c>
    </row>
    <row r="518" spans="1:10" x14ac:dyDescent="0.2">
      <c r="A518" t="s">
        <v>1975</v>
      </c>
      <c r="B518" t="s">
        <v>1976</v>
      </c>
      <c r="C518" t="s">
        <v>673</v>
      </c>
      <c r="D518" t="s">
        <v>4301</v>
      </c>
      <c r="E518" t="s">
        <v>4304</v>
      </c>
      <c r="F518" t="s">
        <v>3222</v>
      </c>
      <c r="G518" t="s">
        <v>4999</v>
      </c>
      <c r="H518" t="s">
        <v>5000</v>
      </c>
      <c r="I518" t="s">
        <v>3749</v>
      </c>
      <c r="J518" t="str">
        <f t="shared" si="8"/>
        <v>var ECOLE_0100365T=L.circle([48.448926,4.1257455], 50, {color:'purple',fillColor:'purple',fillOpacity: 0.5});ECOLE_0100365T.bindPopup('&lt;p align=center&gt; &lt;font size=2&gt;&lt;b&gt;&lt;u&gt;ECOLE PRIMAIRE GR SCOLAIRE DE VOUAUMONT&lt;/b&gt;&lt;/u&gt;&lt;br&gt; (public)&lt;br&gt;&lt;br&gt;&lt;i&gt;MONTSUZAIN');ECOLE_0100365T.addTo(ECOLE);</v>
      </c>
    </row>
    <row r="519" spans="1:10" x14ac:dyDescent="0.2">
      <c r="A519" t="s">
        <v>1977</v>
      </c>
      <c r="B519" t="s">
        <v>1978</v>
      </c>
      <c r="C519" t="s">
        <v>673</v>
      </c>
      <c r="D519" t="s">
        <v>4301</v>
      </c>
      <c r="E519" t="s">
        <v>4304</v>
      </c>
      <c r="F519" t="s">
        <v>553</v>
      </c>
      <c r="G519" t="s">
        <v>5001</v>
      </c>
      <c r="H519" t="s">
        <v>5002</v>
      </c>
      <c r="I519" t="s">
        <v>3075</v>
      </c>
      <c r="J519" t="str">
        <f t="shared" si="8"/>
        <v>var ECOLE_0100366U=L.circle([48.3785311,4.6202777], 50, {color:'purple',fillColor:'purple',fillOpacity: 0.5});ECOLE_0100366U.bindPopup('&lt;p align=center&gt; &lt;font size=2&gt;&lt;b&gt;&lt;u&gt;ECOLE PRIMAIRE&lt;/b&gt;&lt;/u&gt;&lt;br&gt; (public)&lt;br&gt;&lt;br&gt;&lt;i&gt;MORVILLIERS');ECOLE_0100366U.addTo(ECOLE);</v>
      </c>
    </row>
    <row r="520" spans="1:10" x14ac:dyDescent="0.2">
      <c r="A520" t="s">
        <v>1979</v>
      </c>
      <c r="B520" t="s">
        <v>1980</v>
      </c>
      <c r="C520" t="s">
        <v>673</v>
      </c>
      <c r="D520" t="s">
        <v>4301</v>
      </c>
      <c r="E520" t="s">
        <v>4304</v>
      </c>
      <c r="F520" t="s">
        <v>553</v>
      </c>
      <c r="G520" t="s">
        <v>5003</v>
      </c>
      <c r="H520" t="s">
        <v>5004</v>
      </c>
      <c r="I520" t="s">
        <v>3077</v>
      </c>
      <c r="J520" t="str">
        <f t="shared" si="8"/>
        <v>var ECOLE_0100368W=L.circle([48.2151789,4.0938025], 50, {color:'purple',fillColor:'purple',fillOpacity: 0.5});ECOLE_0100368W.bindPopup('&lt;p align=center&gt; &lt;font size=2&gt;&lt;b&gt;&lt;u&gt;ECOLE ELEMENTAIRE&lt;/b&gt;&lt;/u&gt;&lt;br&gt; (public)&lt;br&gt;&lt;br&gt;&lt;i&gt;MOUSSEY');ECOLE_0100368W.addTo(ECOLE);</v>
      </c>
    </row>
    <row r="521" spans="1:10" x14ac:dyDescent="0.2">
      <c r="A521" t="s">
        <v>1981</v>
      </c>
      <c r="B521" t="s">
        <v>1982</v>
      </c>
      <c r="C521" t="s">
        <v>673</v>
      </c>
      <c r="D521" t="s">
        <v>4301</v>
      </c>
      <c r="E521" t="s">
        <v>4304</v>
      </c>
      <c r="F521" t="s">
        <v>3223</v>
      </c>
      <c r="G521" t="s">
        <v>5005</v>
      </c>
      <c r="H521" t="s">
        <v>5006</v>
      </c>
      <c r="I521" t="s">
        <v>3750</v>
      </c>
      <c r="J521" t="str">
        <f t="shared" si="8"/>
        <v>var ECOLE_0100370Y=L.circle([47.9779942,4.4978564], 50, {color:'purple',fillColor:'purple',fillOpacity: 0.5});ECOLE_0100370Y.bindPopup('&lt;p align=center&gt; &lt;font size=2&gt;&lt;b&gt;&lt;u&gt;ECOLE PRIMAIRE HENRI CHANTAVOINE&lt;/b&gt;&lt;/u&gt;&lt;br&gt; (public)&lt;br&gt;&lt;br&gt;&lt;i&gt;MUSSY-SUR-SEINE');ECOLE_0100370Y.addTo(ECOLE);</v>
      </c>
    </row>
    <row r="522" spans="1:10" x14ac:dyDescent="0.2">
      <c r="A522" t="s">
        <v>1983</v>
      </c>
      <c r="B522" t="s">
        <v>1984</v>
      </c>
      <c r="C522" t="s">
        <v>673</v>
      </c>
      <c r="D522" t="s">
        <v>4301</v>
      </c>
      <c r="E522" t="s">
        <v>4304</v>
      </c>
      <c r="F522" t="s">
        <v>553</v>
      </c>
      <c r="G522" t="s">
        <v>5007</v>
      </c>
      <c r="H522" t="s">
        <v>5008</v>
      </c>
      <c r="I522" t="s">
        <v>3075</v>
      </c>
      <c r="J522" t="str">
        <f t="shared" si="8"/>
        <v>var ECOLE_0100372A=L.circle([48.2562227,3.7777786], 50, {color:'purple',fillColor:'purple',fillOpacity: 0.5});ECOLE_0100372A.bindPopup('&lt;p align=center&gt; &lt;font size=2&gt;&lt;b&gt;&lt;u&gt;ECOLE PRIMAIRE&lt;/b&gt;&lt;/u&gt;&lt;br&gt; (public)&lt;br&gt;&lt;br&gt;&lt;i&gt;NEUVILLE-SUR-VANNE');ECOLE_0100372A.addTo(ECOLE);</v>
      </c>
    </row>
    <row r="523" spans="1:10" x14ac:dyDescent="0.2">
      <c r="A523" t="s">
        <v>242</v>
      </c>
      <c r="B523" t="s">
        <v>1985</v>
      </c>
      <c r="C523" t="s">
        <v>673</v>
      </c>
      <c r="D523" t="s">
        <v>4301</v>
      </c>
      <c r="E523" t="s">
        <v>4304</v>
      </c>
      <c r="F523" t="s">
        <v>3224</v>
      </c>
      <c r="G523" t="s">
        <v>5009</v>
      </c>
      <c r="H523" t="s">
        <v>5010</v>
      </c>
      <c r="I523" t="s">
        <v>3751</v>
      </c>
      <c r="J523" t="str">
        <f t="shared" si="8"/>
        <v>var ECOLE_0100377F=L.circle([48.4946063,3.500772], 50, {color:'purple',fillColor:'purple',fillOpacity: 0.5});ECOLE_0100377F.bindPopup('&lt;p align=center&gt; &lt;font size=2&gt;&lt;b&gt;&lt;u&gt;ECOLE ELEMENTAIRE GUSTAVE FLAUBERT&lt;/b&gt;&lt;/u&gt;&lt;br&gt; (public)&lt;br&gt;&lt;br&gt;&lt;i&gt;NOGENT-SUR-SEINE');ECOLE_0100377F.addTo(ECOLE);</v>
      </c>
    </row>
    <row r="524" spans="1:10" x14ac:dyDescent="0.2">
      <c r="A524" t="s">
        <v>242</v>
      </c>
      <c r="B524" t="s">
        <v>1986</v>
      </c>
      <c r="C524" t="s">
        <v>673</v>
      </c>
      <c r="D524" t="s">
        <v>4301</v>
      </c>
      <c r="E524" t="s">
        <v>4304</v>
      </c>
      <c r="F524" t="s">
        <v>100</v>
      </c>
      <c r="G524" t="s">
        <v>5011</v>
      </c>
      <c r="H524" t="s">
        <v>5012</v>
      </c>
      <c r="I524" t="s">
        <v>3752</v>
      </c>
      <c r="J524" t="str">
        <f t="shared" si="8"/>
        <v>var ECOLE_0100378G=L.circle([48.4953337,3.5068143], 50, {color:'purple',fillColor:'purple',fillOpacity: 0.5});ECOLE_0100378G.bindPopup('&lt;p align=center&gt; &lt;font size=2&gt;&lt;b&gt;&lt;u&gt;ECOLE PRIMAIRE JEAN DE LA FONTAINE&lt;/b&gt;&lt;/u&gt;&lt;br&gt; (public)&lt;br&gt;&lt;br&gt;&lt;i&gt;NOGENT-SUR-SEINE');ECOLE_0100378G.addTo(ECOLE);</v>
      </c>
    </row>
    <row r="525" spans="1:10" x14ac:dyDescent="0.2">
      <c r="A525" t="s">
        <v>242</v>
      </c>
      <c r="B525" t="s">
        <v>1987</v>
      </c>
      <c r="C525" t="s">
        <v>673</v>
      </c>
      <c r="D525" t="s">
        <v>4301</v>
      </c>
      <c r="E525" t="s">
        <v>4304</v>
      </c>
      <c r="F525" t="s">
        <v>3224</v>
      </c>
      <c r="G525" t="s">
        <v>5009</v>
      </c>
      <c r="H525" t="s">
        <v>5010</v>
      </c>
      <c r="I525" t="s">
        <v>3753</v>
      </c>
      <c r="J525" t="str">
        <f t="shared" si="8"/>
        <v>var ECOLE_0100379H=L.circle([48.4946063,3.500772], 50, {color:'purple',fillColor:'purple',fillOpacity: 0.5});ECOLE_0100379H.bindPopup('&lt;p align=center&gt; &lt;font size=2&gt;&lt;b&gt;&lt;u&gt;ECOLE MATERNELLE GUSTAVE FLAUBERT&lt;/b&gt;&lt;/u&gt;&lt;br&gt; (public)&lt;br&gt;&lt;br&gt;&lt;i&gt;NOGENT-SUR-SEINE');ECOLE_0100379H.addTo(ECOLE);</v>
      </c>
    </row>
    <row r="526" spans="1:10" x14ac:dyDescent="0.2">
      <c r="A526" t="s">
        <v>242</v>
      </c>
      <c r="B526" t="s">
        <v>1988</v>
      </c>
      <c r="C526" t="s">
        <v>673</v>
      </c>
      <c r="D526" t="s">
        <v>4301</v>
      </c>
      <c r="E526" t="s">
        <v>4304</v>
      </c>
      <c r="F526" t="s">
        <v>3225</v>
      </c>
      <c r="G526" t="s">
        <v>5013</v>
      </c>
      <c r="H526" t="s">
        <v>5014</v>
      </c>
      <c r="I526" t="s">
        <v>3755</v>
      </c>
      <c r="J526" t="str">
        <f t="shared" si="8"/>
        <v>var ECOLE_0100985S=L.circle([48.4882008,3.5097214], 50, {color:'purple',fillColor:'purple',fillOpacity: 0.5});ECOLE_0100985S.bindPopup('&lt;p align=center&gt; &lt;font size=2&gt;&lt;b&gt;&lt;u&gt;ECOLE MATERNELLE LES VIGNES DU CARDINAL&lt;/b&gt;&lt;/u&gt;&lt;br&gt; (public)&lt;br&gt;&lt;br&gt;&lt;i&gt;NOGENT-SUR-SEINE');ECOLE_0100985S.addTo(ECOLE);</v>
      </c>
    </row>
    <row r="527" spans="1:10" x14ac:dyDescent="0.2">
      <c r="A527" t="s">
        <v>242</v>
      </c>
      <c r="B527" t="s">
        <v>1989</v>
      </c>
      <c r="C527" t="s">
        <v>673</v>
      </c>
      <c r="D527" t="s">
        <v>4301</v>
      </c>
      <c r="E527" t="s">
        <v>4304</v>
      </c>
      <c r="F527" t="s">
        <v>361</v>
      </c>
      <c r="G527" t="s">
        <v>5015</v>
      </c>
      <c r="H527" t="s">
        <v>5016</v>
      </c>
      <c r="I527" t="s">
        <v>3756</v>
      </c>
      <c r="J527" t="str">
        <f t="shared" si="8"/>
        <v>var ECOLE_0101012W=L.circle([48.4966736,3.5119559], 50, {color:'purple',fillColor:'purple',fillOpacity: 0.5});ECOLE_0101012W.bindPopup('&lt;p align=center&gt; &lt;font size=2&gt;&lt;b&gt;&lt;u&gt;ECOLE PRIMAIRE SAINT-EXUPERY&lt;/b&gt;&lt;/u&gt;&lt;br&gt; (public)&lt;br&gt;&lt;br&gt;&lt;i&gt;NOGENT-SUR-SEINE');ECOLE_0101012W.addTo(ECOLE);</v>
      </c>
    </row>
    <row r="528" spans="1:10" x14ac:dyDescent="0.2">
      <c r="A528" t="s">
        <v>1990</v>
      </c>
      <c r="B528" t="s">
        <v>1991</v>
      </c>
      <c r="C528" t="s">
        <v>673</v>
      </c>
      <c r="D528" t="s">
        <v>4301</v>
      </c>
      <c r="E528" t="s">
        <v>4304</v>
      </c>
      <c r="F528" t="s">
        <v>553</v>
      </c>
      <c r="G528" t="s">
        <v>5017</v>
      </c>
      <c r="H528" t="s">
        <v>5018</v>
      </c>
      <c r="I528" t="s">
        <v>1448</v>
      </c>
      <c r="J528" t="str">
        <f t="shared" si="8"/>
        <v>var ECOLE_0100846R=L.circle([48.3900854,4.2779956], 50, {color:'purple',fillColor:'purple',fillOpacity: 0.5});ECOLE_0100846R.bindPopup('&lt;p align=center&gt; &lt;font size=2&gt;&lt;b&gt;&lt;u&gt;ECOLE MATERNELLE&lt;/b&gt;&lt;/u&gt;&lt;br&gt; (public)&lt;br&gt;&lt;br&gt;&lt;i&gt;ONJON');ECOLE_0100846R.addTo(ECOLE);</v>
      </c>
    </row>
    <row r="529" spans="1:10" x14ac:dyDescent="0.2">
      <c r="A529" t="s">
        <v>1992</v>
      </c>
      <c r="B529" t="s">
        <v>1993</v>
      </c>
      <c r="C529" t="s">
        <v>673</v>
      </c>
      <c r="D529" t="s">
        <v>4301</v>
      </c>
      <c r="E529" t="s">
        <v>4304</v>
      </c>
      <c r="F529" t="s">
        <v>553</v>
      </c>
      <c r="G529" t="s">
        <v>5019</v>
      </c>
      <c r="H529" t="s">
        <v>5020</v>
      </c>
      <c r="I529" t="s">
        <v>3075</v>
      </c>
      <c r="J529" t="str">
        <f t="shared" si="8"/>
        <v>var ECOLE_0100383M=L.circle([48.4623519,3.7713365], 50, {color:'purple',fillColor:'purple',fillOpacity: 0.5});ECOLE_0100383M.bindPopup('&lt;p align=center&gt; &lt;font size=2&gt;&lt;b&gt;&lt;u&gt;ECOLE PRIMAIRE&lt;/b&gt;&lt;/u&gt;&lt;br&gt; (public)&lt;br&gt;&lt;br&gt;&lt;i&gt;ORIGNY-LE-SEC');ECOLE_0100383M.addTo(ECOLE);</v>
      </c>
    </row>
    <row r="530" spans="1:10" x14ac:dyDescent="0.2">
      <c r="A530" t="s">
        <v>1994</v>
      </c>
      <c r="B530" t="s">
        <v>1995</v>
      </c>
      <c r="C530" t="s">
        <v>673</v>
      </c>
      <c r="D530" t="s">
        <v>4301</v>
      </c>
      <c r="E530" t="s">
        <v>4304</v>
      </c>
      <c r="F530" t="s">
        <v>3226</v>
      </c>
      <c r="G530" t="s">
        <v>5021</v>
      </c>
      <c r="H530" t="s">
        <v>5022</v>
      </c>
      <c r="I530" t="s">
        <v>3757</v>
      </c>
      <c r="J530" t="str">
        <f t="shared" si="8"/>
        <v>var ECOLE_0100386R=L.circle([48.4342461,3.7354964], 50, {color:'purple',fillColor:'purple',fillOpacity: 0.5});ECOLE_0100386R.bindPopup('&lt;p align=center&gt; &lt;font size=2&gt;&lt;b&gt;&lt;u&gt;ECOLE PRIMAIRE VICTOR VASARELY&lt;/b&gt;&lt;/u&gt;&lt;br&gt; (public)&lt;br&gt;&lt;br&gt;&lt;i&gt;OSSEY-LES-TROIS-MAISONS');ECOLE_0100386R.addTo(ECOLE);</v>
      </c>
    </row>
    <row r="531" spans="1:10" x14ac:dyDescent="0.2">
      <c r="A531" t="s">
        <v>1996</v>
      </c>
      <c r="B531" t="s">
        <v>1997</v>
      </c>
      <c r="C531" t="s">
        <v>673</v>
      </c>
      <c r="D531" t="s">
        <v>4301</v>
      </c>
      <c r="E531" t="s">
        <v>4304</v>
      </c>
      <c r="F531" t="s">
        <v>553</v>
      </c>
      <c r="G531" t="s">
        <v>5023</v>
      </c>
      <c r="H531" t="s">
        <v>5024</v>
      </c>
      <c r="I531" t="s">
        <v>3075</v>
      </c>
      <c r="J531" t="str">
        <f t="shared" si="8"/>
        <v>var ECOLE_0100391W=L.circle([48.4856316,3.731473], 50, {color:'purple',fillColor:'purple',fillOpacity: 0.5});ECOLE_0100391W.bindPopup('&lt;p align=center&gt; &lt;font size=2&gt;&lt;b&gt;&lt;u&gt;ECOLE PRIMAIRE&lt;/b&gt;&lt;/u&gt;&lt;br&gt; (public)&lt;br&gt;&lt;br&gt;&lt;i&gt;PARS-LES-ROMILLY');ECOLE_0100391W.addTo(ECOLE);</v>
      </c>
    </row>
    <row r="532" spans="1:10" x14ac:dyDescent="0.2">
      <c r="A532" t="s">
        <v>1998</v>
      </c>
      <c r="B532" t="s">
        <v>1999</v>
      </c>
      <c r="C532" t="s">
        <v>673</v>
      </c>
      <c r="D532" t="s">
        <v>4301</v>
      </c>
      <c r="E532" t="s">
        <v>4304</v>
      </c>
      <c r="F532" t="s">
        <v>553</v>
      </c>
      <c r="G532" t="s">
        <v>5025</v>
      </c>
      <c r="H532" t="s">
        <v>5026</v>
      </c>
      <c r="I532" t="s">
        <v>1448</v>
      </c>
      <c r="J532" t="str">
        <f t="shared" si="8"/>
        <v>var ECOLE_0100872U=L.circle([48.3798594,3.9786522], 50, {color:'purple',fillColor:'purple',fillOpacity: 0.5});ECOLE_0100872U.bindPopup('&lt;p align=center&gt; &lt;font size=2&gt;&lt;b&gt;&lt;u&gt;ECOLE MATERNELLE&lt;/b&gt;&lt;/u&gt;&lt;br&gt; (public)&lt;br&gt;&lt;br&gt;&lt;i&gt;PAYNS');ECOLE_0100872U.addTo(ECOLE);</v>
      </c>
    </row>
    <row r="533" spans="1:10" x14ac:dyDescent="0.2">
      <c r="A533" t="s">
        <v>1998</v>
      </c>
      <c r="B533" t="s">
        <v>2000</v>
      </c>
      <c r="C533" t="s">
        <v>673</v>
      </c>
      <c r="D533" t="s">
        <v>4301</v>
      </c>
      <c r="E533" t="s">
        <v>4304</v>
      </c>
      <c r="F533" t="s">
        <v>553</v>
      </c>
      <c r="G533" t="s">
        <v>5027</v>
      </c>
      <c r="H533" t="s">
        <v>5028</v>
      </c>
      <c r="I533" t="s">
        <v>3077</v>
      </c>
      <c r="J533" t="str">
        <f t="shared" si="8"/>
        <v>var ECOLE_0100873V=L.circle([48.381141,3.9794797], 50, {color:'purple',fillColor:'purple',fillOpacity: 0.5});ECOLE_0100873V.bindPopup('&lt;p align=center&gt; &lt;font size=2&gt;&lt;b&gt;&lt;u&gt;ECOLE ELEMENTAIRE&lt;/b&gt;&lt;/u&gt;&lt;br&gt; (public)&lt;br&gt;&lt;br&gt;&lt;i&gt;PAYNS');ECOLE_0100873V.addTo(ECOLE);</v>
      </c>
    </row>
    <row r="534" spans="1:10" x14ac:dyDescent="0.2">
      <c r="A534" t="s">
        <v>174</v>
      </c>
      <c r="B534" t="s">
        <v>2001</v>
      </c>
      <c r="C534" t="s">
        <v>673</v>
      </c>
      <c r="D534" t="s">
        <v>4301</v>
      </c>
      <c r="E534" t="s">
        <v>4304</v>
      </c>
      <c r="F534" t="s">
        <v>553</v>
      </c>
      <c r="G534" t="s">
        <v>5029</v>
      </c>
      <c r="H534" t="s">
        <v>5030</v>
      </c>
      <c r="I534" t="s">
        <v>3077</v>
      </c>
      <c r="J534" t="str">
        <f t="shared" si="8"/>
        <v>var ECOLE_0100731R=L.circle([48.3588412,4.3295601], 50, {color:'purple',fillColor:'purple',fillOpacity: 0.5});ECOLE_0100731R.bindPopup('&lt;p align=center&gt; &lt;font size=2&gt;&lt;b&gt;&lt;u&gt;ECOLE ELEMENTAIRE&lt;/b&gt;&lt;/u&gt;&lt;br&gt; (public)&lt;br&gt;&lt;br&gt;&lt;i&gt;PINEY');ECOLE_0100731R.addTo(ECOLE);</v>
      </c>
    </row>
    <row r="535" spans="1:10" x14ac:dyDescent="0.2">
      <c r="A535" t="s">
        <v>174</v>
      </c>
      <c r="B535" t="s">
        <v>2002</v>
      </c>
      <c r="C535" t="s">
        <v>673</v>
      </c>
      <c r="D535" t="s">
        <v>4301</v>
      </c>
      <c r="E535" t="s">
        <v>4304</v>
      </c>
      <c r="F535" t="s">
        <v>553</v>
      </c>
      <c r="G535" t="s">
        <v>5031</v>
      </c>
      <c r="H535" t="s">
        <v>5032</v>
      </c>
      <c r="I535" t="s">
        <v>1448</v>
      </c>
      <c r="J535" t="str">
        <f t="shared" si="8"/>
        <v>var ECOLE_0100802T=L.circle([48.362676,4.3332542], 50, {color:'purple',fillColor:'purple',fillOpacity: 0.5});ECOLE_0100802T.bindPopup('&lt;p align=center&gt; &lt;font size=2&gt;&lt;b&gt;&lt;u&gt;ECOLE MATERNELLE&lt;/b&gt;&lt;/u&gt;&lt;br&gt; (public)&lt;br&gt;&lt;br&gt;&lt;i&gt;PINEY');ECOLE_0100802T.addTo(ECOLE);</v>
      </c>
    </row>
    <row r="536" spans="1:10" x14ac:dyDescent="0.2">
      <c r="A536" t="s">
        <v>6541</v>
      </c>
      <c r="B536" t="s">
        <v>2003</v>
      </c>
      <c r="C536" t="s">
        <v>673</v>
      </c>
      <c r="D536" t="s">
        <v>4301</v>
      </c>
      <c r="E536" t="s">
        <v>4304</v>
      </c>
      <c r="F536" t="s">
        <v>3227</v>
      </c>
      <c r="G536" t="s">
        <v>5033</v>
      </c>
      <c r="H536" t="s">
        <v>5034</v>
      </c>
      <c r="I536" t="s">
        <v>3759</v>
      </c>
      <c r="J536" t="str">
        <f t="shared" si="8"/>
        <v>var ECOLE_0100402H=L.circle([48.573181,3.9603274], 50, {color:'purple',fillColor:'purple',fillOpacity: 0.5});ECOLE_0100402H.bindPopup('&lt;p align=center&gt; &lt;font size=2&gt;&lt;b&gt;&lt;u&gt;ECOLE PRIMAIRE GROUPE STENDHAL&lt;/b&gt;&lt;/u&gt;&lt;br&gt; (public)&lt;br&gt;&lt;br&gt;&lt;i&gt;PLANCY-L\'ABBAYE');ECOLE_0100402H.addTo(ECOLE);</v>
      </c>
    </row>
    <row r="537" spans="1:10" x14ac:dyDescent="0.2">
      <c r="A537" t="s">
        <v>2004</v>
      </c>
      <c r="B537" t="s">
        <v>2005</v>
      </c>
      <c r="C537" t="s">
        <v>673</v>
      </c>
      <c r="D537" t="s">
        <v>4301</v>
      </c>
      <c r="E537" t="s">
        <v>4304</v>
      </c>
      <c r="F537" t="s">
        <v>553</v>
      </c>
      <c r="G537" t="s">
        <v>5035</v>
      </c>
      <c r="H537" t="s">
        <v>5036</v>
      </c>
      <c r="I537" t="s">
        <v>3075</v>
      </c>
      <c r="J537" t="str">
        <f t="shared" si="8"/>
        <v>var ECOLE_0100917T=L.circle([48.0726744,4.3754535], 50, {color:'purple',fillColor:'purple',fillOpacity: 0.5});ECOLE_0100917T.bindPopup('&lt;p align=center&gt; &lt;font size=2&gt;&lt;b&gt;&lt;u&gt;ECOLE PRIMAIRE&lt;/b&gt;&lt;/u&gt;&lt;br&gt; (public)&lt;br&gt;&lt;br&gt;&lt;i&gt;POLISOT');ECOLE_0100917T.addTo(ECOLE);</v>
      </c>
    </row>
    <row r="538" spans="1:10" x14ac:dyDescent="0.2">
      <c r="A538" t="s">
        <v>265</v>
      </c>
      <c r="B538" t="s">
        <v>2006</v>
      </c>
      <c r="C538" t="s">
        <v>673</v>
      </c>
      <c r="D538" t="s">
        <v>4301</v>
      </c>
      <c r="E538" t="s">
        <v>4304</v>
      </c>
      <c r="F538" t="s">
        <v>3228</v>
      </c>
      <c r="G538" t="s">
        <v>5037</v>
      </c>
      <c r="H538" t="s">
        <v>5038</v>
      </c>
      <c r="I538" t="s">
        <v>3760</v>
      </c>
      <c r="J538" t="str">
        <f t="shared" si="8"/>
        <v>var ECOLE_0100410S=L.circle([48.31723,4.1002241], 50, {color:'purple',fillColor:'purple',fillOpacity: 0.5});ECOLE_0100410S.bindPopup('&lt;p align=center&gt; &lt;font size=2&gt;&lt;b&gt;&lt;u&gt;ECOLE ELEMENTAIRE DE PONT STE MARIE&lt;/b&gt;&lt;/u&gt;&lt;br&gt; (public)&lt;br&gt;&lt;br&gt;&lt;i&gt;PONT-SAINTE-MARIE');ECOLE_0100410S.addTo(ECOLE);</v>
      </c>
    </row>
    <row r="539" spans="1:10" x14ac:dyDescent="0.2">
      <c r="A539" t="s">
        <v>265</v>
      </c>
      <c r="B539" t="s">
        <v>2007</v>
      </c>
      <c r="C539" t="s">
        <v>673</v>
      </c>
      <c r="D539" t="s">
        <v>4301</v>
      </c>
      <c r="E539" t="s">
        <v>4304</v>
      </c>
      <c r="F539" t="s">
        <v>3228</v>
      </c>
      <c r="G539" t="s">
        <v>5039</v>
      </c>
      <c r="H539" t="s">
        <v>5040</v>
      </c>
      <c r="I539" t="s">
        <v>3761</v>
      </c>
      <c r="J539" t="str">
        <f t="shared" si="8"/>
        <v>var ECOLE_0100678H=L.circle([48.3174317,4.1000179], 50, {color:'purple',fillColor:'purple',fillOpacity: 0.5});ECOLE_0100678H.bindPopup('&lt;p align=center&gt; &lt;font size=2&gt;&lt;b&gt;&lt;u&gt;ECOLE MATERNELLE DE PONT STE MARIE&lt;/b&gt;&lt;/u&gt;&lt;br&gt; (public)&lt;br&gt;&lt;br&gt;&lt;i&gt;PONT-SAINTE-MARIE');ECOLE_0100678H.addTo(ECOLE);</v>
      </c>
    </row>
    <row r="540" spans="1:10" x14ac:dyDescent="0.2">
      <c r="A540" t="s">
        <v>2008</v>
      </c>
      <c r="B540" t="s">
        <v>2009</v>
      </c>
      <c r="C540" t="s">
        <v>673</v>
      </c>
      <c r="D540" t="s">
        <v>4301</v>
      </c>
      <c r="E540" t="s">
        <v>4304</v>
      </c>
      <c r="F540" t="s">
        <v>553</v>
      </c>
      <c r="G540" t="s">
        <v>5041</v>
      </c>
      <c r="H540" t="s">
        <v>5042</v>
      </c>
      <c r="I540" t="s">
        <v>3075</v>
      </c>
      <c r="J540" t="str">
        <f t="shared" si="8"/>
        <v>var ECOLE_0100411T=L.circle([48.5164511,3.5974384], 50, {color:'purple',fillColor:'purple',fillOpacity: 0.5});ECOLE_0100411T.bindPopup('&lt;p align=center&gt; &lt;font size=2&gt;&lt;b&gt;&lt;u&gt;ECOLE PRIMAIRE&lt;/b&gt;&lt;/u&gt;&lt;br&gt; (public)&lt;br&gt;&lt;br&gt;&lt;i&gt;PONT-SUR-SEINE');ECOLE_0100411T.addTo(ECOLE);</v>
      </c>
    </row>
    <row r="541" spans="1:10" x14ac:dyDescent="0.2">
      <c r="A541" t="s">
        <v>2010</v>
      </c>
      <c r="B541" t="s">
        <v>2011</v>
      </c>
      <c r="C541" t="s">
        <v>673</v>
      </c>
      <c r="D541" t="s">
        <v>4301</v>
      </c>
      <c r="E541" t="s">
        <v>4304</v>
      </c>
      <c r="F541" t="s">
        <v>553</v>
      </c>
      <c r="G541" t="s">
        <v>5043</v>
      </c>
      <c r="H541" t="s">
        <v>5044</v>
      </c>
      <c r="I541" t="s">
        <v>3075</v>
      </c>
      <c r="J541" t="str">
        <f t="shared" si="8"/>
        <v>var ECOLE_0100740A=L.circle([48.5421698,4.0650644], 50, {color:'purple',fillColor:'purple',fillOpacity: 0.5});ECOLE_0100740A.bindPopup('&lt;p align=center&gt; &lt;font size=2&gt;&lt;b&gt;&lt;u&gt;ECOLE PRIMAIRE&lt;/b&gt;&lt;/u&gt;&lt;br&gt; (public)&lt;br&gt;&lt;br&gt;&lt;i&gt;POUAN-LES-VALLEES');ECOLE_0100740A.addTo(ECOLE);</v>
      </c>
    </row>
    <row r="542" spans="1:10" x14ac:dyDescent="0.2">
      <c r="A542" t="s">
        <v>2012</v>
      </c>
      <c r="B542" t="s">
        <v>2013</v>
      </c>
      <c r="C542" t="s">
        <v>673</v>
      </c>
      <c r="D542" t="s">
        <v>4301</v>
      </c>
      <c r="E542" t="s">
        <v>4304</v>
      </c>
      <c r="F542" t="s">
        <v>553</v>
      </c>
      <c r="G542" t="s">
        <v>5045</v>
      </c>
      <c r="H542" t="s">
        <v>5046</v>
      </c>
      <c r="I542" t="s">
        <v>3077</v>
      </c>
      <c r="J542" t="str">
        <f t="shared" si="8"/>
        <v>var ECOLE_0100422E=L.circle([48.3681123,3.7713767], 50, {color:'purple',fillColor:'purple',fillOpacity: 0.5});ECOLE_0100422E.bindPopup('&lt;p align=center&gt; &lt;font size=2&gt;&lt;b&gt;&lt;u&gt;ECOLE ELEMENTAIRE&lt;/b&gt;&lt;/u&gt;&lt;br&gt; (public)&lt;br&gt;&lt;br&gt;&lt;i&gt;PRUNAY-BELLEVILLE');ECOLE_0100422E.addTo(ECOLE);</v>
      </c>
    </row>
    <row r="543" spans="1:10" x14ac:dyDescent="0.2">
      <c r="A543" t="s">
        <v>2014</v>
      </c>
      <c r="B543" t="s">
        <v>2015</v>
      </c>
      <c r="C543" t="s">
        <v>673</v>
      </c>
      <c r="D543" t="s">
        <v>4301</v>
      </c>
      <c r="E543" t="s">
        <v>4304</v>
      </c>
      <c r="F543" t="s">
        <v>553</v>
      </c>
      <c r="G543" t="s">
        <v>5047</v>
      </c>
      <c r="H543" t="s">
        <v>5048</v>
      </c>
      <c r="I543" t="s">
        <v>1448</v>
      </c>
      <c r="J543" t="str">
        <f t="shared" si="8"/>
        <v>var ECOLE_0100427K=L.circle([48.3596144,4.5048759], 50, {color:'purple',fillColor:'purple',fillOpacity: 0.5});ECOLE_0100427K.bindPopup('&lt;p align=center&gt; &lt;font size=2&gt;&lt;b&gt;&lt;u&gt;ECOLE MATERNELLE&lt;/b&gt;&lt;/u&gt;&lt;br&gt; (public)&lt;br&gt;&lt;br&gt;&lt;i&gt;RADONVILLIERS');ECOLE_0100427K.addTo(ECOLE);</v>
      </c>
    </row>
    <row r="544" spans="1:10" x14ac:dyDescent="0.2">
      <c r="A544" t="s">
        <v>2016</v>
      </c>
      <c r="B544" t="s">
        <v>2017</v>
      </c>
      <c r="C544" t="s">
        <v>673</v>
      </c>
      <c r="D544" t="s">
        <v>4301</v>
      </c>
      <c r="E544" t="s">
        <v>4304</v>
      </c>
      <c r="F544" t="s">
        <v>3229</v>
      </c>
      <c r="G544" t="s">
        <v>5049</v>
      </c>
      <c r="H544" t="s">
        <v>5050</v>
      </c>
      <c r="I544" t="s">
        <v>3763</v>
      </c>
      <c r="J544" t="str">
        <f t="shared" si="8"/>
        <v>var ECOLE_0100428L=L.circle([48.5169343,4.3036206], 50, {color:'purple',fillColor:'purple',fillOpacity: 0.5});ECOLE_0100428L.bindPopup('&lt;p align=center&gt; &lt;font size=2&gt;&lt;b&gt;&lt;u&gt;ECOLE PRIMAIRE GROUPE SCOLAIRE DE RAMERUPT&lt;/b&gt;&lt;/u&gt;&lt;br&gt; (public)&lt;br&gt;&lt;br&gt;&lt;i&gt;RAMERUPT');ECOLE_0100428L.addTo(ECOLE);</v>
      </c>
    </row>
    <row r="545" spans="1:10" x14ac:dyDescent="0.2">
      <c r="A545" t="s">
        <v>2018</v>
      </c>
      <c r="B545" t="s">
        <v>2019</v>
      </c>
      <c r="C545" t="s">
        <v>673</v>
      </c>
      <c r="D545" t="s">
        <v>4301</v>
      </c>
      <c r="E545" t="s">
        <v>4304</v>
      </c>
      <c r="F545" t="s">
        <v>553</v>
      </c>
      <c r="G545" t="s">
        <v>5051</v>
      </c>
      <c r="H545" t="s">
        <v>5052</v>
      </c>
      <c r="I545" t="s">
        <v>3077</v>
      </c>
      <c r="J545" t="str">
        <f t="shared" si="8"/>
        <v>var ECOLE_0100430N=L.circle([48.5477817,4.0002169], 50, {color:'purple',fillColor:'purple',fillOpacity: 0.5});ECOLE_0100430N.bindPopup('&lt;p align=center&gt; &lt;font size=2&gt;&lt;b&gt;&lt;u&gt;ECOLE ELEMENTAIRE&lt;/b&gt;&lt;/u&gt;&lt;br&gt; (public)&lt;br&gt;&lt;br&gt;&lt;i&gt;RHEGES');ECOLE_0100430N.addTo(ECOLE);</v>
      </c>
    </row>
    <row r="546" spans="1:10" x14ac:dyDescent="0.2">
      <c r="A546" t="s">
        <v>2020</v>
      </c>
      <c r="B546" t="s">
        <v>2021</v>
      </c>
      <c r="C546" t="s">
        <v>673</v>
      </c>
      <c r="D546" t="s">
        <v>4301</v>
      </c>
      <c r="E546" t="s">
        <v>4304</v>
      </c>
      <c r="F546" t="s">
        <v>553</v>
      </c>
      <c r="G546" t="s">
        <v>5053</v>
      </c>
      <c r="H546" t="s">
        <v>5054</v>
      </c>
      <c r="I546" t="s">
        <v>3077</v>
      </c>
      <c r="J546" t="str">
        <f t="shared" si="8"/>
        <v>var ECOLE_0100437W=L.circle([48.4446877,3.9577268], 50, {color:'purple',fillColor:'purple',fillOpacity: 0.5});ECOLE_0100437W.bindPopup('&lt;p align=center&gt; &lt;font size=2&gt;&lt;b&gt;&lt;u&gt;ECOLE ELEMENTAIRE&lt;/b&gt;&lt;/u&gt;&lt;br&gt; (public)&lt;br&gt;&lt;br&gt;&lt;i&gt;RILLY-SAINTE-SYRE');ECOLE_0100437W.addTo(ECOLE);</v>
      </c>
    </row>
    <row r="547" spans="1:10" x14ac:dyDescent="0.2">
      <c r="A547" t="s">
        <v>177</v>
      </c>
      <c r="B547" t="s">
        <v>2022</v>
      </c>
      <c r="C547" t="s">
        <v>673</v>
      </c>
      <c r="D547" t="s">
        <v>4301</v>
      </c>
      <c r="E547" t="s">
        <v>4304</v>
      </c>
      <c r="F547" t="s">
        <v>3147</v>
      </c>
      <c r="G547" t="s">
        <v>5055</v>
      </c>
      <c r="H547" t="s">
        <v>5056</v>
      </c>
      <c r="I547" t="s">
        <v>3767</v>
      </c>
      <c r="J547" t="str">
        <f t="shared" si="8"/>
        <v>var ECOLE_0100441A=L.circle([48.5158549,3.7234964], 50, {color:'purple',fillColor:'purple',fillOpacity: 0.5});ECOLE_0100441A.bindPopup('&lt;p align=center&gt; &lt;font size=2&gt;&lt;b&gt;&lt;u&gt;ECOLE ELEMENTAIRE GAMBETTA&lt;/b&gt;&lt;/u&gt;&lt;br&gt; (public)&lt;br&gt;&lt;br&gt;&lt;i&gt;ROMILLY-SUR-SEINE');ECOLE_0100441A.addTo(ECOLE);</v>
      </c>
    </row>
    <row r="548" spans="1:10" x14ac:dyDescent="0.2">
      <c r="A548" t="s">
        <v>177</v>
      </c>
      <c r="B548" t="s">
        <v>2023</v>
      </c>
      <c r="C548" t="s">
        <v>673</v>
      </c>
      <c r="D548" t="s">
        <v>4301</v>
      </c>
      <c r="E548" t="s">
        <v>4304</v>
      </c>
      <c r="F548" t="s">
        <v>3147</v>
      </c>
      <c r="G548" t="s">
        <v>5057</v>
      </c>
      <c r="H548" t="s">
        <v>5058</v>
      </c>
      <c r="I548" t="s">
        <v>3696</v>
      </c>
      <c r="J548" t="str">
        <f t="shared" si="8"/>
        <v>var ECOLE_0100443C=L.circle([48.5149854,3.72224], 50, {color:'purple',fillColor:'purple',fillOpacity: 0.5});ECOLE_0100443C.bindPopup('&lt;p align=center&gt; &lt;font size=2&gt;&lt;b&gt;&lt;u&gt;ECOLE MATERNELLE GAMBETTA&lt;/b&gt;&lt;/u&gt;&lt;br&gt; (public)&lt;br&gt;&lt;br&gt;&lt;i&gt;ROMILLY-SUR-SEINE');ECOLE_0100443C.addTo(ECOLE);</v>
      </c>
    </row>
    <row r="549" spans="1:10" x14ac:dyDescent="0.2">
      <c r="A549" t="s">
        <v>177</v>
      </c>
      <c r="B549" t="s">
        <v>2024</v>
      </c>
      <c r="C549" t="s">
        <v>673</v>
      </c>
      <c r="D549" t="s">
        <v>4301</v>
      </c>
      <c r="E549" t="s">
        <v>4304</v>
      </c>
      <c r="F549" t="s">
        <v>3230</v>
      </c>
      <c r="G549" t="s">
        <v>5059</v>
      </c>
      <c r="H549" t="s">
        <v>5060</v>
      </c>
      <c r="I549" t="s">
        <v>3768</v>
      </c>
      <c r="J549" t="str">
        <f t="shared" si="8"/>
        <v>var ECOLE_0100447G=L.circle([48.5069533,3.7300807], 50, {color:'purple',fillColor:'purple',fillOpacity: 0.5});ECOLE_0100447G.bindPopup('&lt;p align=center&gt; &lt;font size=2&gt;&lt;b&gt;&lt;u&gt;ECOLE PRIMAIRE ROMAIN ROLLAND&lt;/b&gt;&lt;/u&gt;&lt;br&gt; (public)&lt;br&gt;&lt;br&gt;&lt;i&gt;ROMILLY-SUR-SEINE');ECOLE_0100447G.addTo(ECOLE);</v>
      </c>
    </row>
    <row r="550" spans="1:10" x14ac:dyDescent="0.2">
      <c r="A550" t="s">
        <v>177</v>
      </c>
      <c r="B550" t="s">
        <v>2025</v>
      </c>
      <c r="C550" t="s">
        <v>673</v>
      </c>
      <c r="D550" t="s">
        <v>4301</v>
      </c>
      <c r="E550" t="s">
        <v>4304</v>
      </c>
      <c r="F550" t="s">
        <v>3231</v>
      </c>
      <c r="G550" t="s">
        <v>5061</v>
      </c>
      <c r="H550" t="s">
        <v>5062</v>
      </c>
      <c r="I550" t="s">
        <v>3769</v>
      </c>
      <c r="J550" t="str">
        <f t="shared" si="8"/>
        <v>var ECOLE_0100449J=L.circle([48.5224383,3.7094677], 50, {color:'purple',fillColor:'purple',fillOpacity: 0.5});ECOLE_0100449J.bindPopup('&lt;p align=center&gt; &lt;font size=2&gt;&lt;b&gt;&lt;u&gt;ECOLE PRIMAIRE FAUBOURG DE LION&lt;/b&gt;&lt;/u&gt;&lt;br&gt; (public)&lt;br&gt;&lt;br&gt;&lt;i&gt;ROMILLY-SUR-SEINE');ECOLE_0100449J.addTo(ECOLE);</v>
      </c>
    </row>
    <row r="551" spans="1:10" x14ac:dyDescent="0.2">
      <c r="A551" t="s">
        <v>177</v>
      </c>
      <c r="B551" t="s">
        <v>2026</v>
      </c>
      <c r="C551" t="s">
        <v>673</v>
      </c>
      <c r="D551" t="s">
        <v>4301</v>
      </c>
      <c r="E551" t="s">
        <v>4304</v>
      </c>
      <c r="F551" t="s">
        <v>3232</v>
      </c>
      <c r="G551" t="s">
        <v>5063</v>
      </c>
      <c r="H551" t="s">
        <v>5064</v>
      </c>
      <c r="I551" t="s">
        <v>3770</v>
      </c>
      <c r="J551" t="str">
        <f t="shared" si="8"/>
        <v>var ECOLE_0100451L=L.circle([48.5123849,3.7364144], 50, {color:'purple',fillColor:'purple',fillOpacity: 0.5});ECOLE_0100451L.bindPopup('&lt;p align=center&gt; &lt;font size=2&gt;&lt;b&gt;&lt;u&gt;ECOLE PRIMAIRE MIGNONNETTE&lt;/b&gt;&lt;/u&gt;&lt;br&gt; (public)&lt;br&gt;&lt;br&gt;&lt;i&gt;ROMILLY-SUR-SEINE');ECOLE_0100451L.addTo(ECOLE);</v>
      </c>
    </row>
    <row r="552" spans="1:10" x14ac:dyDescent="0.2">
      <c r="A552" t="s">
        <v>177</v>
      </c>
      <c r="B552" t="s">
        <v>2027</v>
      </c>
      <c r="C552" t="s">
        <v>673</v>
      </c>
      <c r="D552" t="s">
        <v>4301</v>
      </c>
      <c r="E552" t="s">
        <v>4304</v>
      </c>
      <c r="F552" t="s">
        <v>3233</v>
      </c>
      <c r="G552" t="s">
        <v>5065</v>
      </c>
      <c r="H552" t="s">
        <v>5066</v>
      </c>
      <c r="I552" t="s">
        <v>3771</v>
      </c>
      <c r="J552" t="str">
        <f t="shared" si="8"/>
        <v>var ECOLE_0100690W=L.circle([48.5069824,3.7432365], 50, {color:'purple',fillColor:'purple',fillOpacity: 0.5});ECOLE_0100690W.bindPopup('&lt;p align=center&gt; &lt;font size=2&gt;&lt;b&gt;&lt;u&gt;ECOLE PRIMAIRE EUGENIE COTTON&lt;/b&gt;&lt;/u&gt;&lt;br&gt; (public)&lt;br&gt;&lt;br&gt;&lt;i&gt;ROMILLY-SUR-SEINE');ECOLE_0100690W.addTo(ECOLE);</v>
      </c>
    </row>
    <row r="553" spans="1:10" x14ac:dyDescent="0.2">
      <c r="A553" t="s">
        <v>177</v>
      </c>
      <c r="B553" t="s">
        <v>2028</v>
      </c>
      <c r="C553" t="s">
        <v>674</v>
      </c>
      <c r="D553" t="s">
        <v>4301</v>
      </c>
      <c r="E553" t="s">
        <v>4304</v>
      </c>
      <c r="F553" t="s">
        <v>3234</v>
      </c>
      <c r="G553" t="s">
        <v>5067</v>
      </c>
      <c r="H553" t="s">
        <v>5068</v>
      </c>
      <c r="I553" t="s">
        <v>3772</v>
      </c>
      <c r="J553" t="str">
        <f t="shared" si="8"/>
        <v>var ECOLE_0100767E=L.circle([48.5177433,3.7317109], 50, {color:'purple',fillColor:'purple',fillOpacity: 0.5});ECOLE_0100767E.bindPopup('&lt;p align=center&gt; &lt;font size=2&gt;&lt;b&gt;&lt;u&gt;ECOLE PRIMAIRE SAINTE ANNE&lt;/b&gt;&lt;/u&gt;&lt;br&gt; (privé)&lt;br&gt;&lt;br&gt;&lt;i&gt;ROMILLY-SUR-SEINE');ECOLE_0100767E.addTo(ECOLE);</v>
      </c>
    </row>
    <row r="554" spans="1:10" x14ac:dyDescent="0.2">
      <c r="A554" t="s">
        <v>177</v>
      </c>
      <c r="B554" t="s">
        <v>2029</v>
      </c>
      <c r="C554" t="s">
        <v>673</v>
      </c>
      <c r="D554" t="s">
        <v>4301</v>
      </c>
      <c r="E554" t="s">
        <v>4304</v>
      </c>
      <c r="F554" t="s">
        <v>3235</v>
      </c>
      <c r="G554" t="s">
        <v>5069</v>
      </c>
      <c r="H554" t="s">
        <v>5070</v>
      </c>
      <c r="I554" t="s">
        <v>3774</v>
      </c>
      <c r="J554" t="str">
        <f t="shared" si="8"/>
        <v>var ECOLE_0100794J=L.circle([48.5120313,3.719968], 50, {color:'purple',fillColor:'purple',fillOpacity: 0.5});ECOLE_0100794J.bindPopup('&lt;p align=center&gt; &lt;font size=2&gt;&lt;b&gt;&lt;u&gt;ECOLE PRIMAIRE ROBESPIERRE&lt;/b&gt;&lt;/u&gt;&lt;br&gt; (public)&lt;br&gt;&lt;br&gt;&lt;i&gt;ROMILLY-SUR-SEINE');ECOLE_0100794J.addTo(ECOLE);</v>
      </c>
    </row>
    <row r="555" spans="1:10" x14ac:dyDescent="0.2">
      <c r="A555" t="s">
        <v>177</v>
      </c>
      <c r="B555" t="s">
        <v>2030</v>
      </c>
      <c r="C555" t="s">
        <v>673</v>
      </c>
      <c r="D555" t="s">
        <v>4301</v>
      </c>
      <c r="E555" t="s">
        <v>4304</v>
      </c>
      <c r="F555" t="s">
        <v>3236</v>
      </c>
      <c r="G555" t="s">
        <v>5071</v>
      </c>
      <c r="H555" t="s">
        <v>5072</v>
      </c>
      <c r="I555" t="s">
        <v>3776</v>
      </c>
      <c r="J555" t="str">
        <f t="shared" si="8"/>
        <v>var ECOLE_0101004M=L.circle([48.506699,3.7156884], 50, {color:'purple',fillColor:'purple',fillOpacity: 0.5});ECOLE_0101004M.bindPopup('&lt;p align=center&gt; &lt;font size=2&gt;&lt;b&gt;&lt;u&gt;ECOLE MATERNELLE ELSA TRIOLET&lt;/b&gt;&lt;/u&gt;&lt;br&gt; (public)&lt;br&gt;&lt;br&gt;&lt;i&gt;ROMILLY-SUR-SEINE');ECOLE_0101004M.addTo(ECOLE);</v>
      </c>
    </row>
    <row r="556" spans="1:10" x14ac:dyDescent="0.2">
      <c r="A556" t="s">
        <v>2031</v>
      </c>
      <c r="B556" t="s">
        <v>2032</v>
      </c>
      <c r="C556" t="s">
        <v>673</v>
      </c>
      <c r="D556" t="s">
        <v>4301</v>
      </c>
      <c r="E556" t="s">
        <v>4304</v>
      </c>
      <c r="F556" t="s">
        <v>3237</v>
      </c>
      <c r="G556" t="s">
        <v>5073</v>
      </c>
      <c r="H556" t="s">
        <v>5074</v>
      </c>
      <c r="I556" t="s">
        <v>3777</v>
      </c>
      <c r="J556" t="str">
        <f t="shared" si="8"/>
        <v>var ECOLE_0100452M=L.circle([48.2561523,4.0645846], 50, {color:'purple',fillColor:'purple',fillOpacity: 0.5});ECOLE_0100452M.bindPopup('&lt;p align=center&gt; &lt;font size=2&gt;&lt;b&gt;&lt;u&gt;ECOLE ELEMENTAIRE FERNAND VIGNERON&lt;/b&gt;&lt;/u&gt;&lt;br&gt; (public)&lt;br&gt;&lt;br&gt;&lt;i&gt;ROSIERES-PRES-TROYES');ECOLE_0100452M.addTo(ECOLE);</v>
      </c>
    </row>
    <row r="557" spans="1:10" x14ac:dyDescent="0.2">
      <c r="A557" t="s">
        <v>2031</v>
      </c>
      <c r="B557" t="s">
        <v>2033</v>
      </c>
      <c r="C557" t="s">
        <v>673</v>
      </c>
      <c r="D557" t="s">
        <v>4301</v>
      </c>
      <c r="E557" t="s">
        <v>4304</v>
      </c>
      <c r="F557" t="s">
        <v>3237</v>
      </c>
      <c r="G557" t="s">
        <v>5073</v>
      </c>
      <c r="H557" t="s">
        <v>5074</v>
      </c>
      <c r="I557" t="s">
        <v>3778</v>
      </c>
      <c r="J557" t="str">
        <f t="shared" si="8"/>
        <v>var ECOLE_0100832A=L.circle([48.2561523,4.0645846], 50, {color:'purple',fillColor:'purple',fillOpacity: 0.5});ECOLE_0100832A.bindPopup('&lt;p align=center&gt; &lt;font size=2&gt;&lt;b&gt;&lt;u&gt;ECOLE MATERNELLE FERNAND VIGNERON&lt;/b&gt;&lt;/u&gt;&lt;br&gt; (public)&lt;br&gt;&lt;br&gt;&lt;i&gt;ROSIERES-PRES-TROYES');ECOLE_0100832A.addTo(ECOLE);</v>
      </c>
    </row>
    <row r="558" spans="1:10" x14ac:dyDescent="0.2">
      <c r="A558" t="s">
        <v>2034</v>
      </c>
      <c r="B558" t="s">
        <v>2035</v>
      </c>
      <c r="C558" t="s">
        <v>673</v>
      </c>
      <c r="D558" t="s">
        <v>4301</v>
      </c>
      <c r="E558" t="s">
        <v>4304</v>
      </c>
      <c r="F558" t="s">
        <v>3220</v>
      </c>
      <c r="G558" t="s">
        <v>5075</v>
      </c>
      <c r="H558" t="s">
        <v>5076</v>
      </c>
      <c r="I558" t="s">
        <v>3779</v>
      </c>
      <c r="J558" t="str">
        <f t="shared" si="8"/>
        <v>var ECOLE_0100454P=L.circle([48.3464168,4.2634368], 50, {color:'purple',fillColor:'purple',fillOpacity: 0.5});ECOLE_0100454P.bindPopup('&lt;p align=center&gt; &lt;font size=2&gt;&lt;b&gt;&lt;u&gt;ECOLE MATERNELLE LES GAILLOTS&lt;/b&gt;&lt;/u&gt;&lt;br&gt; (public)&lt;br&gt;&lt;br&gt;&lt;i&gt;ROUILLY-SACEY');ECOLE_0100454P.addTo(ECOLE);</v>
      </c>
    </row>
    <row r="559" spans="1:10" x14ac:dyDescent="0.2">
      <c r="A559" t="s">
        <v>2036</v>
      </c>
      <c r="B559" t="s">
        <v>2037</v>
      </c>
      <c r="C559" t="s">
        <v>673</v>
      </c>
      <c r="D559" t="s">
        <v>4301</v>
      </c>
      <c r="E559" t="s">
        <v>4304</v>
      </c>
      <c r="F559" t="s">
        <v>553</v>
      </c>
      <c r="G559" t="s">
        <v>5077</v>
      </c>
      <c r="H559" t="s">
        <v>5078</v>
      </c>
      <c r="I559" t="s">
        <v>3075</v>
      </c>
      <c r="J559" t="str">
        <f t="shared" si="8"/>
        <v>var ECOLE_0100957L=L.circle([48.1413144,4.215234], 50, {color:'purple',fillColor:'purple',fillOpacity: 0.5});ECOLE_0100957L.bindPopup('&lt;p align=center&gt; &lt;font size=2&gt;&lt;b&gt;&lt;u&gt;ECOLE PRIMAIRE&lt;/b&gt;&lt;/u&gt;&lt;br&gt; (public)&lt;br&gt;&lt;br&gt;&lt;i&gt;RUMILLY-LES-VAUDES');ECOLE_0100957L.addTo(ECOLE);</v>
      </c>
    </row>
    <row r="560" spans="1:10" x14ac:dyDescent="0.2">
      <c r="A560" t="s">
        <v>2038</v>
      </c>
      <c r="B560" t="s">
        <v>2039</v>
      </c>
      <c r="C560" t="s">
        <v>673</v>
      </c>
      <c r="D560" t="s">
        <v>4301</v>
      </c>
      <c r="E560" t="s">
        <v>4304</v>
      </c>
      <c r="F560" t="s">
        <v>553</v>
      </c>
      <c r="G560" t="s">
        <v>5079</v>
      </c>
      <c r="H560" t="s">
        <v>5080</v>
      </c>
      <c r="I560" t="s">
        <v>1448</v>
      </c>
      <c r="J560" t="str">
        <f t="shared" si="8"/>
        <v>var ECOLE_0101088D=L.circle([48.2749137,4.1792897], 50, {color:'purple',fillColor:'purple',fillOpacity: 0.5});ECOLE_0101088D.bindPopup('&lt;p align=center&gt; &lt;font size=2&gt;&lt;b&gt;&lt;u&gt;ECOLE MATERNELLE&lt;/b&gt;&lt;/u&gt;&lt;br&gt; (public)&lt;br&gt;&lt;br&gt;&lt;i&gt;RUVIGNY');ECOLE_0101088D.addTo(ECOLE);</v>
      </c>
    </row>
    <row r="561" spans="1:10" x14ac:dyDescent="0.2">
      <c r="A561" t="s">
        <v>182</v>
      </c>
      <c r="B561" t="s">
        <v>2040</v>
      </c>
      <c r="C561" t="s">
        <v>673</v>
      </c>
      <c r="D561" t="s">
        <v>4301</v>
      </c>
      <c r="E561" t="s">
        <v>4304</v>
      </c>
      <c r="F561" t="s">
        <v>3238</v>
      </c>
      <c r="G561" t="s">
        <v>5081</v>
      </c>
      <c r="H561" t="s">
        <v>5082</v>
      </c>
      <c r="I561" t="s">
        <v>3781</v>
      </c>
      <c r="J561" t="str">
        <f t="shared" si="8"/>
        <v>var ECOLE_0100459V=L.circle([48.2798333,4.0633644], 50, {color:'purple',fillColor:'purple',fillOpacity: 0.5});ECOLE_0100459V.bindPopup('&lt;p align=center&gt; &lt;font size=2&gt;&lt;b&gt;&lt;u&gt;ECOLE PRIMAIRE AUGUSTE RENOIR&lt;/b&gt;&lt;/u&gt;&lt;br&gt; (public)&lt;br&gt;&lt;br&gt;&lt;i&gt;SAINT-ANDRE-LES-VERGERS');ECOLE_0100459V.addTo(ECOLE);</v>
      </c>
    </row>
    <row r="562" spans="1:10" x14ac:dyDescent="0.2">
      <c r="A562" t="s">
        <v>182</v>
      </c>
      <c r="B562" t="s">
        <v>2041</v>
      </c>
      <c r="C562" t="s">
        <v>673</v>
      </c>
      <c r="D562" t="s">
        <v>4301</v>
      </c>
      <c r="E562" t="s">
        <v>4304</v>
      </c>
      <c r="F562" t="s">
        <v>3239</v>
      </c>
      <c r="G562" t="s">
        <v>5083</v>
      </c>
      <c r="H562" t="s">
        <v>5084</v>
      </c>
      <c r="I562" t="s">
        <v>3782</v>
      </c>
      <c r="J562" t="str">
        <f t="shared" si="8"/>
        <v>var ECOLE_0100656J=L.circle([48.2817213,4.0603409], 50, {color:'purple',fillColor:'purple',fillOpacity: 0.5});ECOLE_0100656J.bindPopup('&lt;p align=center&gt; &lt;font size=2&gt;&lt;b&gt;&lt;u&gt;ECOLE ELEMENTAIRE PAUL MAITROT&lt;/b&gt;&lt;/u&gt;&lt;br&gt; (public)&lt;br&gt;&lt;br&gt;&lt;i&gt;SAINT-ANDRE-LES-VERGERS');ECOLE_0100656J.addTo(ECOLE);</v>
      </c>
    </row>
    <row r="563" spans="1:10" x14ac:dyDescent="0.2">
      <c r="A563" t="s">
        <v>182</v>
      </c>
      <c r="B563" t="s">
        <v>2042</v>
      </c>
      <c r="C563" t="s">
        <v>673</v>
      </c>
      <c r="D563" t="s">
        <v>4301</v>
      </c>
      <c r="E563" t="s">
        <v>4304</v>
      </c>
      <c r="F563" t="s">
        <v>3239</v>
      </c>
      <c r="G563" t="s">
        <v>5085</v>
      </c>
      <c r="H563" t="s">
        <v>5086</v>
      </c>
      <c r="I563" t="s">
        <v>3783</v>
      </c>
      <c r="J563" t="str">
        <f t="shared" si="8"/>
        <v>var ECOLE_0100657K=L.circle([48.2812813,4.061544], 50, {color:'purple',fillColor:'purple',fillOpacity: 0.5});ECOLE_0100657K.bindPopup('&lt;p align=center&gt; &lt;font size=2&gt;&lt;b&gt;&lt;u&gt;ECOLE MATERNELLE PAUL MAITROT&lt;/b&gt;&lt;/u&gt;&lt;br&gt; (public)&lt;br&gt;&lt;br&gt;&lt;i&gt;SAINT-ANDRE-LES-VERGERS');ECOLE_0100657K.addTo(ECOLE);</v>
      </c>
    </row>
    <row r="564" spans="1:10" x14ac:dyDescent="0.2">
      <c r="A564" t="s">
        <v>182</v>
      </c>
      <c r="B564" t="s">
        <v>2043</v>
      </c>
      <c r="C564" t="s">
        <v>673</v>
      </c>
      <c r="D564" t="s">
        <v>4301</v>
      </c>
      <c r="E564" t="s">
        <v>4304</v>
      </c>
      <c r="F564" t="s">
        <v>3240</v>
      </c>
      <c r="G564" t="s">
        <v>5087</v>
      </c>
      <c r="H564" t="s">
        <v>5088</v>
      </c>
      <c r="I564" t="s">
        <v>3784</v>
      </c>
      <c r="J564" t="str">
        <f t="shared" si="8"/>
        <v>var ECOLE_0100884G=L.circle([48.2859613,4.0634449], 50, {color:'purple',fillColor:'purple',fillOpacity: 0.5});ECOLE_0100884G.bindPopup('&lt;p align=center&gt; &lt;font size=2&gt;&lt;b&gt;&lt;u&gt;ECOLE MATERNELLE REPUBLIQUE&lt;/b&gt;&lt;/u&gt;&lt;br&gt; (public)&lt;br&gt;&lt;br&gt;&lt;i&gt;SAINT-ANDRE-LES-VERGERS');ECOLE_0100884G.addTo(ECOLE);</v>
      </c>
    </row>
    <row r="565" spans="1:10" x14ac:dyDescent="0.2">
      <c r="A565" t="s">
        <v>182</v>
      </c>
      <c r="B565" t="s">
        <v>2044</v>
      </c>
      <c r="C565" t="s">
        <v>673</v>
      </c>
      <c r="D565" t="s">
        <v>4301</v>
      </c>
      <c r="E565" t="s">
        <v>4304</v>
      </c>
      <c r="F565" t="s">
        <v>3241</v>
      </c>
      <c r="G565" t="s">
        <v>5089</v>
      </c>
      <c r="H565" t="s">
        <v>5090</v>
      </c>
      <c r="I565" t="s">
        <v>3785</v>
      </c>
      <c r="J565" t="str">
        <f t="shared" si="8"/>
        <v>var ECOLE_0100909J=L.circle([48.2848222,4.0506476], 50, {color:'purple',fillColor:'purple',fillOpacity: 0.5});ECOLE_0100909J.bindPopup('&lt;p align=center&gt; &lt;font size=2&gt;&lt;b&gt;&lt;u&gt;ECOLE PRIMAIRE MONTIER LA CELLE&lt;/b&gt;&lt;/u&gt;&lt;br&gt; (public)&lt;br&gt;&lt;br&gt;&lt;i&gt;SAINT-ANDRE-LES-VERGERS');ECOLE_0100909J.addTo(ECOLE);</v>
      </c>
    </row>
    <row r="566" spans="1:10" x14ac:dyDescent="0.2">
      <c r="A566" t="s">
        <v>2045</v>
      </c>
      <c r="B566" t="s">
        <v>2046</v>
      </c>
      <c r="C566" t="s">
        <v>673</v>
      </c>
      <c r="D566" t="s">
        <v>4301</v>
      </c>
      <c r="E566" t="s">
        <v>4304</v>
      </c>
      <c r="F566" t="s">
        <v>553</v>
      </c>
      <c r="G566" t="s">
        <v>5091</v>
      </c>
      <c r="H566" t="s">
        <v>5092</v>
      </c>
      <c r="I566" t="s">
        <v>3075</v>
      </c>
      <c r="J566" t="str">
        <f t="shared" si="8"/>
        <v>var ECOLE_0100463Z=L.circle([48.476137,3.5577278], 50, {color:'purple',fillColor:'purple',fillOpacity: 0.5});ECOLE_0100463Z.bindPopup('&lt;p align=center&gt; &lt;font size=2&gt;&lt;b&gt;&lt;u&gt;ECOLE PRIMAIRE&lt;/b&gt;&lt;/u&gt;&lt;br&gt; (public)&lt;br&gt;&lt;br&gt;&lt;i&gt;SAINT-AUBIN');ECOLE_0100463Z.addTo(ECOLE);</v>
      </c>
    </row>
    <row r="567" spans="1:10" x14ac:dyDescent="0.2">
      <c r="A567" t="s">
        <v>2047</v>
      </c>
      <c r="B567" t="s">
        <v>2048</v>
      </c>
      <c r="C567" t="s">
        <v>673</v>
      </c>
      <c r="D567" t="s">
        <v>4301</v>
      </c>
      <c r="E567" t="s">
        <v>4304</v>
      </c>
      <c r="F567" t="s">
        <v>553</v>
      </c>
      <c r="G567" t="s">
        <v>5093</v>
      </c>
      <c r="H567" t="s">
        <v>5094</v>
      </c>
      <c r="I567" t="s">
        <v>3075</v>
      </c>
      <c r="J567" t="str">
        <f t="shared" si="8"/>
        <v>var ECOLE_0100464A=L.circle([48.2348576,3.6728046], 50, {color:'purple',fillColor:'purple',fillOpacity: 0.5});ECOLE_0100464A.bindPopup('&lt;p align=center&gt; &lt;font size=2&gt;&lt;b&gt;&lt;u&gt;ECOLE PRIMAIRE&lt;/b&gt;&lt;/u&gt;&lt;br&gt; (public)&lt;br&gt;&lt;br&gt;&lt;i&gt;SAINT-BENOIST-SUR-VANNE');ECOLE_0100464A.addTo(ECOLE);</v>
      </c>
    </row>
    <row r="568" spans="1:10" x14ac:dyDescent="0.2">
      <c r="A568" t="s">
        <v>2049</v>
      </c>
      <c r="B568" t="s">
        <v>2050</v>
      </c>
      <c r="C568" t="s">
        <v>673</v>
      </c>
      <c r="D568" t="s">
        <v>4301</v>
      </c>
      <c r="E568" t="s">
        <v>4304</v>
      </c>
      <c r="F568" t="s">
        <v>3242</v>
      </c>
      <c r="G568" t="s">
        <v>5095</v>
      </c>
      <c r="H568" t="s">
        <v>5096</v>
      </c>
      <c r="I568" t="s">
        <v>3786</v>
      </c>
      <c r="J568" t="str">
        <f t="shared" si="8"/>
        <v>var ECOLE_0100490D=L.circle([48.3462509,4.0600845], 50, {color:'purple',fillColor:'purple',fillOpacity: 0.5});ECOLE_0100490D.bindPopup('&lt;p align=center&gt; &lt;font size=2&gt;&lt;b&gt;&lt;u&gt;ECOLE PRIMAIRE GERMAIN BERTON&lt;/b&gt;&lt;/u&gt;&lt;br&gt; (public)&lt;br&gt;&lt;br&gt;&lt;i&gt;SAINTE-MAURE');ECOLE_0100490D.addTo(ECOLE);</v>
      </c>
    </row>
    <row r="569" spans="1:10" x14ac:dyDescent="0.2">
      <c r="A569" t="s">
        <v>211</v>
      </c>
      <c r="B569" t="s">
        <v>2051</v>
      </c>
      <c r="C569" t="s">
        <v>673</v>
      </c>
      <c r="D569" t="s">
        <v>4301</v>
      </c>
      <c r="E569" t="s">
        <v>4304</v>
      </c>
      <c r="F569" t="s">
        <v>3243</v>
      </c>
      <c r="G569" t="s">
        <v>5097</v>
      </c>
      <c r="H569" t="s">
        <v>5098</v>
      </c>
      <c r="I569" t="s">
        <v>3788</v>
      </c>
      <c r="J569" t="str">
        <f t="shared" si="8"/>
        <v>var ECOLE_0100502S=L.circle([48.2945601,4.0539661], 50, {color:'purple',fillColor:'purple',fillOpacity: 0.5});ECOLE_0100502S.bindPopup('&lt;p align=center&gt; &lt;font size=2&gt;&lt;b&gt;&lt;u&gt;ECOLE MATERNELLE RAYMOND BERNIOLLE&lt;/b&gt;&lt;/u&gt;&lt;br&gt; (public)&lt;br&gt;&lt;br&gt;&lt;i&gt;SAINTE-SAVINE');ECOLE_0100502S.addTo(ECOLE);</v>
      </c>
    </row>
    <row r="570" spans="1:10" x14ac:dyDescent="0.2">
      <c r="A570" t="s">
        <v>211</v>
      </c>
      <c r="B570" t="s">
        <v>2052</v>
      </c>
      <c r="C570" t="s">
        <v>673</v>
      </c>
      <c r="D570" t="s">
        <v>4301</v>
      </c>
      <c r="E570" t="s">
        <v>4304</v>
      </c>
      <c r="F570" t="s">
        <v>3244</v>
      </c>
      <c r="G570" t="s">
        <v>5099</v>
      </c>
      <c r="H570" t="s">
        <v>5100</v>
      </c>
      <c r="I570" t="s">
        <v>3789</v>
      </c>
      <c r="J570" t="str">
        <f t="shared" si="8"/>
        <v>var ECOLE_0100503T=L.circle([48.2939197,4.0378502], 50, {color:'purple',fillColor:'purple',fillOpacity: 0.5});ECOLE_0100503T.bindPopup('&lt;p align=center&gt; &lt;font size=2&gt;&lt;b&gt;&lt;u&gt;ECOLE MATERNELLE LUCIE AUBRAC&lt;/b&gt;&lt;/u&gt;&lt;br&gt; (public)&lt;br&gt;&lt;br&gt;&lt;i&gt;SAINTE-SAVINE');ECOLE_0100503T.addTo(ECOLE);</v>
      </c>
    </row>
    <row r="571" spans="1:10" x14ac:dyDescent="0.2">
      <c r="A571" t="s">
        <v>211</v>
      </c>
      <c r="B571" t="s">
        <v>2053</v>
      </c>
      <c r="C571" t="s">
        <v>673</v>
      </c>
      <c r="D571" t="s">
        <v>4301</v>
      </c>
      <c r="E571" t="s">
        <v>4304</v>
      </c>
      <c r="F571" t="s">
        <v>3245</v>
      </c>
      <c r="G571" t="s">
        <v>5101</v>
      </c>
      <c r="H571" t="s">
        <v>5102</v>
      </c>
      <c r="I571" t="s">
        <v>3790</v>
      </c>
      <c r="J571" t="str">
        <f t="shared" si="8"/>
        <v>var ECOLE_0100509Z=L.circle([48.2978428,4.0402213], 50, {color:'purple',fillColor:'purple',fillOpacity: 0.5});ECOLE_0100509Z.bindPopup('&lt;p align=center&gt; &lt;font size=2&gt;&lt;b&gt;&lt;u&gt;ECOLE ELEMENTAIRE GEORGES GUINGOUIN&lt;/b&gt;&lt;/u&gt;&lt;br&gt; (public)&lt;br&gt;&lt;br&gt;&lt;i&gt;SAINTE-SAVINE');ECOLE_0100509Z.addTo(ECOLE);</v>
      </c>
    </row>
    <row r="572" spans="1:10" x14ac:dyDescent="0.2">
      <c r="A572" t="s">
        <v>211</v>
      </c>
      <c r="B572" t="s">
        <v>2054</v>
      </c>
      <c r="C572" t="s">
        <v>673</v>
      </c>
      <c r="D572" t="s">
        <v>4301</v>
      </c>
      <c r="E572" t="s">
        <v>4304</v>
      </c>
      <c r="F572" t="s">
        <v>3245</v>
      </c>
      <c r="G572" t="s">
        <v>5101</v>
      </c>
      <c r="H572" t="s">
        <v>5102</v>
      </c>
      <c r="I572" t="s">
        <v>3791</v>
      </c>
      <c r="J572" t="str">
        <f t="shared" si="8"/>
        <v>var ECOLE_0100510A=L.circle([48.2978428,4.0402213], 50, {color:'purple',fillColor:'purple',fillOpacity: 0.5});ECOLE_0100510A.bindPopup('&lt;p align=center&gt; &lt;font size=2&gt;&lt;b&gt;&lt;u&gt;ECOLE MATERNELLE GEORGES GUINGOUIN&lt;/b&gt;&lt;/u&gt;&lt;br&gt; (public)&lt;br&gt;&lt;br&gt;&lt;i&gt;SAINTE-SAVINE');ECOLE_0100510A.addTo(ECOLE);</v>
      </c>
    </row>
    <row r="573" spans="1:10" x14ac:dyDescent="0.2">
      <c r="A573" t="s">
        <v>211</v>
      </c>
      <c r="B573" t="s">
        <v>2055</v>
      </c>
      <c r="C573" t="s">
        <v>673</v>
      </c>
      <c r="D573" t="s">
        <v>4301</v>
      </c>
      <c r="E573" t="s">
        <v>4304</v>
      </c>
      <c r="F573" t="s">
        <v>92</v>
      </c>
      <c r="G573" t="s">
        <v>5103</v>
      </c>
      <c r="H573" t="s">
        <v>5104</v>
      </c>
      <c r="I573" t="s">
        <v>3792</v>
      </c>
      <c r="J573" t="str">
        <f t="shared" si="8"/>
        <v>var ECOLE_0100673C=L.circle([48.2945593,4.050928], 50, {color:'purple',fillColor:'purple',fillOpacity: 0.5});ECOLE_0100673C.bindPopup('&lt;p align=center&gt; &lt;font size=2&gt;&lt;b&gt;&lt;u&gt;ECOLE ELEMENTAIRE JULES FERRY&lt;/b&gt;&lt;/u&gt;&lt;br&gt; (public)&lt;br&gt;&lt;br&gt;&lt;i&gt;SAINTE-SAVINE');ECOLE_0100673C.addTo(ECOLE);</v>
      </c>
    </row>
    <row r="574" spans="1:10" x14ac:dyDescent="0.2">
      <c r="A574" t="s">
        <v>211</v>
      </c>
      <c r="B574" t="s">
        <v>2056</v>
      </c>
      <c r="C574" t="s">
        <v>674</v>
      </c>
      <c r="D574" t="s">
        <v>4301</v>
      </c>
      <c r="E574" t="s">
        <v>4304</v>
      </c>
      <c r="F574" t="s">
        <v>210</v>
      </c>
      <c r="G574" t="s">
        <v>1351</v>
      </c>
      <c r="H574" t="s">
        <v>1352</v>
      </c>
      <c r="I574" t="s">
        <v>3793</v>
      </c>
      <c r="J574" t="str">
        <f t="shared" si="8"/>
        <v>var ECOLE_0100754R=L.circle([48.2949764,4.0589396], 50, {color:'purple',fillColor:'purple',fillOpacity: 0.5});ECOLE_0100754R.bindPopup('&lt;p align=center&gt; &lt;font size=2&gt;&lt;b&gt;&lt;u&gt;ECOLE PRIMAIRE LOUIS BRISSON&lt;/b&gt;&lt;/u&gt;&lt;br&gt; (privé)&lt;br&gt;&lt;br&gt;&lt;i&gt;SAINTE-SAVINE');ECOLE_0100754R.addTo(ECOLE);</v>
      </c>
    </row>
    <row r="575" spans="1:10" x14ac:dyDescent="0.2">
      <c r="A575" t="s">
        <v>211</v>
      </c>
      <c r="B575" t="s">
        <v>2057</v>
      </c>
      <c r="C575" t="s">
        <v>673</v>
      </c>
      <c r="D575" t="s">
        <v>4301</v>
      </c>
      <c r="E575" t="s">
        <v>4304</v>
      </c>
      <c r="F575" t="s">
        <v>3244</v>
      </c>
      <c r="G575" t="s">
        <v>5099</v>
      </c>
      <c r="H575" t="s">
        <v>5100</v>
      </c>
      <c r="I575" t="s">
        <v>3794</v>
      </c>
      <c r="J575" t="str">
        <f t="shared" si="8"/>
        <v>var ECOLE_0100834C=L.circle([48.2939197,4.0378502], 50, {color:'purple',fillColor:'purple',fillOpacity: 0.5});ECOLE_0100834C.bindPopup('&lt;p align=center&gt; &lt;font size=2&gt;&lt;b&gt;&lt;u&gt;ECOLE ELEMENTAIRE LUCIE AUBRAC&lt;/b&gt;&lt;/u&gt;&lt;br&gt; (public)&lt;br&gt;&lt;br&gt;&lt;i&gt;SAINTE-SAVINE');ECOLE_0100834C.addTo(ECOLE);</v>
      </c>
    </row>
    <row r="576" spans="1:10" x14ac:dyDescent="0.2">
      <c r="A576" t="s">
        <v>211</v>
      </c>
      <c r="B576" t="s">
        <v>2058</v>
      </c>
      <c r="C576" t="s">
        <v>673</v>
      </c>
      <c r="D576" t="s">
        <v>4301</v>
      </c>
      <c r="E576" t="s">
        <v>4304</v>
      </c>
      <c r="F576" t="s">
        <v>3246</v>
      </c>
      <c r="G576" t="s">
        <v>5105</v>
      </c>
      <c r="H576" t="s">
        <v>5106</v>
      </c>
      <c r="I576" t="s">
        <v>3797</v>
      </c>
      <c r="J576" t="str">
        <f t="shared" si="8"/>
        <v>var ECOLE_0101114G=L.circle([48.2936357,4.0573255], 50, {color:'purple',fillColor:'purple',fillOpacity: 0.5});ECOLE_0101114G.bindPopup('&lt;p align=center&gt; &lt;font size=2&gt;&lt;b&gt;&lt;u&gt;ECOLE ELEMENTAIRE APPLICATION ACHILLE PAYEUR&lt;/b&gt;&lt;/u&gt;&lt;br&gt; (public)&lt;br&gt;&lt;br&gt;&lt;i&gt;SAINTE-SAVINE');ECOLE_0101114G.addTo(ECOLE);</v>
      </c>
    </row>
    <row r="577" spans="1:10" x14ac:dyDescent="0.2">
      <c r="A577" t="s">
        <v>2059</v>
      </c>
      <c r="B577" t="s">
        <v>2060</v>
      </c>
      <c r="C577" t="s">
        <v>673</v>
      </c>
      <c r="D577" t="s">
        <v>4301</v>
      </c>
      <c r="E577" t="s">
        <v>4304</v>
      </c>
      <c r="F577" t="s">
        <v>374</v>
      </c>
      <c r="G577" t="s">
        <v>5107</v>
      </c>
      <c r="H577" t="s">
        <v>5108</v>
      </c>
      <c r="I577" t="s">
        <v>3798</v>
      </c>
      <c r="J577" t="str">
        <f t="shared" si="8"/>
        <v>var ECOLE_0100468E=L.circle([48.2534279,4.0279393], 50, {color:'purple',fillColor:'purple',fillOpacity: 0.5});ECOLE_0100468E.bindPopup('&lt;p align=center&gt; &lt;font size=2&gt;&lt;b&gt;&lt;u&gt;ECOLE PRIMAIRE JEAN MONNET&lt;/b&gt;&lt;/u&gt;&lt;br&gt; (public)&lt;br&gt;&lt;br&gt;&lt;i&gt;SAINT-GERMAIN');ECOLE_0100468E.addTo(ECOLE);</v>
      </c>
    </row>
    <row r="578" spans="1:10" x14ac:dyDescent="0.2">
      <c r="A578" t="s">
        <v>2061</v>
      </c>
      <c r="B578" t="s">
        <v>2062</v>
      </c>
      <c r="C578" t="s">
        <v>673</v>
      </c>
      <c r="D578" t="s">
        <v>4301</v>
      </c>
      <c r="E578" t="s">
        <v>4304</v>
      </c>
      <c r="F578" t="s">
        <v>553</v>
      </c>
      <c r="G578" t="s">
        <v>5109</v>
      </c>
      <c r="H578" t="s">
        <v>5110</v>
      </c>
      <c r="I578" t="s">
        <v>3077</v>
      </c>
      <c r="J578" t="str">
        <f t="shared" si="8"/>
        <v>var ECOLE_0100471H=L.circle([48.5150446,3.661549], 50, {color:'purple',fillColor:'purple',fillOpacity: 0.5});ECOLE_0100471H.bindPopup('&lt;p align=center&gt; &lt;font size=2&gt;&lt;b&gt;&lt;u&gt;ECOLE ELEMENTAIRE&lt;/b&gt;&lt;/u&gt;&lt;br&gt; (public)&lt;br&gt;&lt;br&gt;&lt;i&gt;SAINT-HILAIRE-SOUS-ROMILLY');ECOLE_0100471H.addTo(ECOLE);</v>
      </c>
    </row>
    <row r="579" spans="1:10" x14ac:dyDescent="0.2">
      <c r="A579" t="s">
        <v>2063</v>
      </c>
      <c r="B579" t="s">
        <v>2064</v>
      </c>
      <c r="C579" t="s">
        <v>673</v>
      </c>
      <c r="D579" t="s">
        <v>4301</v>
      </c>
      <c r="E579" t="s">
        <v>4304</v>
      </c>
      <c r="F579" t="s">
        <v>553</v>
      </c>
      <c r="G579" t="s">
        <v>5111</v>
      </c>
      <c r="H579" t="s">
        <v>5112</v>
      </c>
      <c r="I579" t="s">
        <v>3075</v>
      </c>
      <c r="J579" t="str">
        <f t="shared" ref="J579:J642" si="9">"var "&amp;D579&amp;"_"&amp;B579&amp;"=L.circle(["&amp;G579&amp;","&amp;H579&amp;"], 50, {color:'"&amp; E579&amp;"',fillColor:'"&amp;E579&amp;"',fillOpacity: 0.5});"&amp;D579&amp;"_"&amp;B579&amp;".bindPopup('&lt;p align=center&gt; &lt;font size=2&gt;&lt;b&gt;&lt;u&gt;"&amp;I579&amp;"&lt;/b&gt;&lt;/u&gt;&lt;br&gt; "&amp;C579&amp;"&lt;br&gt;&lt;br&gt;&lt;i&gt;"&amp;A579&amp;"');"&amp;D579&amp;"_"&amp;B579&amp;".addTo("&amp;D579&amp;");"</f>
        <v>var ECOLE_0100472J=L.circle([48.1704844,4.0483824], 50, {color:'purple',fillColor:'purple',fillOpacity: 0.5});ECOLE_0100472J.bindPopup('&lt;p align=center&gt; &lt;font size=2&gt;&lt;b&gt;&lt;u&gt;ECOLE PRIMAIRE&lt;/b&gt;&lt;/u&gt;&lt;br&gt; (public)&lt;br&gt;&lt;br&gt;&lt;i&gt;SAINT-JEAN-DE-BONNEVAL');ECOLE_0100472J.addTo(ECOLE);</v>
      </c>
    </row>
    <row r="580" spans="1:10" x14ac:dyDescent="0.2">
      <c r="A580" t="s">
        <v>2065</v>
      </c>
      <c r="B580" t="s">
        <v>2066</v>
      </c>
      <c r="C580" t="s">
        <v>673</v>
      </c>
      <c r="D580" t="s">
        <v>4301</v>
      </c>
      <c r="E580" t="s">
        <v>4304</v>
      </c>
      <c r="F580" t="s">
        <v>3247</v>
      </c>
      <c r="G580" t="s">
        <v>5113</v>
      </c>
      <c r="H580" t="s">
        <v>5114</v>
      </c>
      <c r="I580" t="s">
        <v>3799</v>
      </c>
      <c r="J580" t="str">
        <f t="shared" si="9"/>
        <v>var ECOLE_0100474L=L.circle([48.2727882,4.0968109], 50, {color:'purple',fillColor:'purple',fillOpacity: 0.5});ECOLE_0100474L.bindPopup('&lt;p align=center&gt; &lt;font size=2&gt;&lt;b&gt;&lt;u&gt;ECOLE ELEMENTAIRE FERNAND GANNE&lt;/b&gt;&lt;/u&gt;&lt;br&gt; (public)&lt;br&gt;&lt;br&gt;&lt;i&gt;SAINT-JULIEN-LES-VILLAS');ECOLE_0100474L.addTo(ECOLE);</v>
      </c>
    </row>
    <row r="581" spans="1:10" x14ac:dyDescent="0.2">
      <c r="A581" t="s">
        <v>2065</v>
      </c>
      <c r="B581" t="s">
        <v>2067</v>
      </c>
      <c r="C581" t="s">
        <v>673</v>
      </c>
      <c r="D581" t="s">
        <v>4301</v>
      </c>
      <c r="E581" t="s">
        <v>4304</v>
      </c>
      <c r="F581" t="s">
        <v>3248</v>
      </c>
      <c r="G581" t="s">
        <v>5115</v>
      </c>
      <c r="H581" t="s">
        <v>5116</v>
      </c>
      <c r="I581" t="s">
        <v>3800</v>
      </c>
      <c r="J581" t="str">
        <f t="shared" si="9"/>
        <v>var ECOLE_0100478R=L.circle([48.2757411,4.0910127], 50, {color:'purple',fillColor:'purple',fillOpacity: 0.5});ECOLE_0100478R.bindPopup('&lt;p align=center&gt; &lt;font size=2&gt;&lt;b&gt;&lt;u&gt;ECOLE MATERNELLE ROBIN NOIR&lt;/b&gt;&lt;/u&gt;&lt;br&gt; (public)&lt;br&gt;&lt;br&gt;&lt;i&gt;SAINT-JULIEN-LES-VILLAS');ECOLE_0100478R.addTo(ECOLE);</v>
      </c>
    </row>
    <row r="582" spans="1:10" x14ac:dyDescent="0.2">
      <c r="A582" t="s">
        <v>2065</v>
      </c>
      <c r="B582" t="s">
        <v>2068</v>
      </c>
      <c r="C582" t="s">
        <v>673</v>
      </c>
      <c r="D582" t="s">
        <v>4301</v>
      </c>
      <c r="E582" t="s">
        <v>4304</v>
      </c>
      <c r="F582" t="s">
        <v>3247</v>
      </c>
      <c r="G582" t="s">
        <v>5117</v>
      </c>
      <c r="H582" t="s">
        <v>5118</v>
      </c>
      <c r="I582" t="s">
        <v>3801</v>
      </c>
      <c r="J582" t="str">
        <f t="shared" si="9"/>
        <v>var ECOLE_0100672B=L.circle([48.2731884,4.0981928], 50, {color:'purple',fillColor:'purple',fillOpacity: 0.5});ECOLE_0100672B.bindPopup('&lt;p align=center&gt; &lt;font size=2&gt;&lt;b&gt;&lt;u&gt;ECOLE MATERNELLE FERNAND GANNE&lt;/b&gt;&lt;/u&gt;&lt;br&gt; (public)&lt;br&gt;&lt;br&gt;&lt;i&gt;SAINT-JULIEN-LES-VILLAS');ECOLE_0100672B.addTo(ECOLE);</v>
      </c>
    </row>
    <row r="583" spans="1:10" x14ac:dyDescent="0.2">
      <c r="A583" t="s">
        <v>2065</v>
      </c>
      <c r="B583" t="s">
        <v>2069</v>
      </c>
      <c r="C583" t="s">
        <v>673</v>
      </c>
      <c r="D583" t="s">
        <v>4301</v>
      </c>
      <c r="E583" t="s">
        <v>4304</v>
      </c>
      <c r="F583" t="s">
        <v>3248</v>
      </c>
      <c r="G583" t="s">
        <v>5115</v>
      </c>
      <c r="H583" t="s">
        <v>5116</v>
      </c>
      <c r="I583" t="s">
        <v>3802</v>
      </c>
      <c r="J583" t="str">
        <f t="shared" si="9"/>
        <v>var ECOLE_0100833B=L.circle([48.2757411,4.0910127], 50, {color:'purple',fillColor:'purple',fillOpacity: 0.5});ECOLE_0100833B.bindPopup('&lt;p align=center&gt; &lt;font size=2&gt;&lt;b&gt;&lt;u&gt;ECOLE ELEMENTAIRE ROBIN NOIR&lt;/b&gt;&lt;/u&gt;&lt;br&gt; (public)&lt;br&gt;&lt;br&gt;&lt;i&gt;SAINT-JULIEN-LES-VILLAS');ECOLE_0100833B.addTo(ECOLE);</v>
      </c>
    </row>
    <row r="584" spans="1:10" x14ac:dyDescent="0.2">
      <c r="A584" t="s">
        <v>2070</v>
      </c>
      <c r="B584" t="s">
        <v>2071</v>
      </c>
      <c r="C584" t="s">
        <v>673</v>
      </c>
      <c r="D584" t="s">
        <v>4301</v>
      </c>
      <c r="E584" t="s">
        <v>4304</v>
      </c>
      <c r="F584" t="s">
        <v>553</v>
      </c>
      <c r="G584" t="s">
        <v>5119</v>
      </c>
      <c r="H584" t="s">
        <v>5120</v>
      </c>
      <c r="I584" t="s">
        <v>3075</v>
      </c>
      <c r="J584" t="str">
        <f t="shared" si="9"/>
        <v>var ECOLE_0100479S=L.circle([48.2360739,4.0784034], 50, {color:'purple',fillColor:'purple',fillOpacity: 0.5});ECOLE_0100479S.bindPopup('&lt;p align=center&gt; &lt;font size=2&gt;&lt;b&gt;&lt;u&gt;ECOLE PRIMAIRE&lt;/b&gt;&lt;/u&gt;&lt;br&gt; (public)&lt;br&gt;&lt;br&gt;&lt;i&gt;SAINT-LEGER-PRES-TROYES');ECOLE_0100479S.addTo(ECOLE);</v>
      </c>
    </row>
    <row r="585" spans="1:10" x14ac:dyDescent="0.2">
      <c r="A585" t="s">
        <v>2072</v>
      </c>
      <c r="B585" t="s">
        <v>2073</v>
      </c>
      <c r="C585" t="s">
        <v>673</v>
      </c>
      <c r="D585" t="s">
        <v>4301</v>
      </c>
      <c r="E585" t="s">
        <v>4304</v>
      </c>
      <c r="F585" t="s">
        <v>553</v>
      </c>
      <c r="G585" t="s">
        <v>5121</v>
      </c>
      <c r="H585" t="s">
        <v>5122</v>
      </c>
      <c r="I585" t="s">
        <v>1448</v>
      </c>
      <c r="J585" t="str">
        <f t="shared" si="9"/>
        <v>var ECOLE_0101079U=L.circle([48.357739,3.7047104], 50, {color:'purple',fillColor:'purple',fillOpacity: 0.5});ECOLE_0101079U.bindPopup('&lt;p align=center&gt; &lt;font size=2&gt;&lt;b&gt;&lt;u&gt;ECOLE MATERNELLE&lt;/b&gt;&lt;/u&gt;&lt;br&gt; (public)&lt;br&gt;&lt;br&gt;&lt;i&gt;SAINT-LUPIEN');ECOLE_0101079U.addTo(ECOLE);</v>
      </c>
    </row>
    <row r="586" spans="1:10" x14ac:dyDescent="0.2">
      <c r="A586" t="s">
        <v>2074</v>
      </c>
      <c r="B586" t="s">
        <v>2075</v>
      </c>
      <c r="C586" t="s">
        <v>673</v>
      </c>
      <c r="D586" t="s">
        <v>4301</v>
      </c>
      <c r="E586" t="s">
        <v>4304</v>
      </c>
      <c r="F586" t="s">
        <v>2076</v>
      </c>
      <c r="G586" t="s">
        <v>5123</v>
      </c>
      <c r="H586" t="s">
        <v>5124</v>
      </c>
      <c r="I586" t="s">
        <v>6525</v>
      </c>
      <c r="J586" t="str">
        <f t="shared" si="9"/>
        <v>var ECOLE_0100485Y=L.circle([48.3216823,3.9441042], 50, {color:'purple',fillColor:'purple',fillOpacity: 0.5});ECOLE_0100485Y.bindPopup('&lt;p align=center&gt; &lt;font size=2&gt;&lt;b&gt;&lt;u&gt;ECOLE PRIMAIRE MAURICE BEAUGRAND-GRANGE L\'EVE&lt;/b&gt;&lt;/u&gt;&lt;br&gt; (public)&lt;br&gt;&lt;br&gt;&lt;i&gt;SAINT-LYE');ECOLE_0100485Y.addTo(ECOLE);</v>
      </c>
    </row>
    <row r="587" spans="1:10" x14ac:dyDescent="0.2">
      <c r="A587" t="s">
        <v>2074</v>
      </c>
      <c r="B587" t="s">
        <v>2077</v>
      </c>
      <c r="C587" t="s">
        <v>673</v>
      </c>
      <c r="D587" t="s">
        <v>4301</v>
      </c>
      <c r="E587" t="s">
        <v>4304</v>
      </c>
      <c r="F587" t="s">
        <v>553</v>
      </c>
      <c r="G587" t="s">
        <v>5125</v>
      </c>
      <c r="H587" t="s">
        <v>5126</v>
      </c>
      <c r="I587" t="s">
        <v>1448</v>
      </c>
      <c r="J587" t="str">
        <f t="shared" si="9"/>
        <v>var ECOLE_0100691X=L.circle([48.3625217,4.0041764], 50, {color:'purple',fillColor:'purple',fillOpacity: 0.5});ECOLE_0100691X.bindPopup('&lt;p align=center&gt; &lt;font size=2&gt;&lt;b&gt;&lt;u&gt;ECOLE MATERNELLE&lt;/b&gt;&lt;/u&gt;&lt;br&gt; (public)&lt;br&gt;&lt;br&gt;&lt;i&gt;SAINT-LYE');ECOLE_0100691X.addTo(ECOLE);</v>
      </c>
    </row>
    <row r="588" spans="1:10" x14ac:dyDescent="0.2">
      <c r="A588" t="s">
        <v>2074</v>
      </c>
      <c r="B588" t="s">
        <v>2078</v>
      </c>
      <c r="C588" t="s">
        <v>673</v>
      </c>
      <c r="D588" t="s">
        <v>4301</v>
      </c>
      <c r="E588" t="s">
        <v>4304</v>
      </c>
      <c r="F588" t="s">
        <v>553</v>
      </c>
      <c r="G588" t="s">
        <v>5125</v>
      </c>
      <c r="H588" t="s">
        <v>5126</v>
      </c>
      <c r="I588" t="s">
        <v>3077</v>
      </c>
      <c r="J588" t="str">
        <f t="shared" si="9"/>
        <v>var ECOLE_0101013X=L.circle([48.3625217,4.0041764], 50, {color:'purple',fillColor:'purple',fillOpacity: 0.5});ECOLE_0101013X.bindPopup('&lt;p align=center&gt; &lt;font size=2&gt;&lt;b&gt;&lt;u&gt;ECOLE ELEMENTAIRE&lt;/b&gt;&lt;/u&gt;&lt;br&gt; (public)&lt;br&gt;&lt;br&gt;&lt;i&gt;SAINT-LYE');ECOLE_0101013X.addTo(ECOLE);</v>
      </c>
    </row>
    <row r="589" spans="1:10" x14ac:dyDescent="0.2">
      <c r="A589" t="s">
        <v>2079</v>
      </c>
      <c r="B589" t="s">
        <v>2080</v>
      </c>
      <c r="C589" t="s">
        <v>673</v>
      </c>
      <c r="D589" t="s">
        <v>4301</v>
      </c>
      <c r="E589" t="s">
        <v>4304</v>
      </c>
      <c r="F589" t="s">
        <v>553</v>
      </c>
      <c r="G589" t="s">
        <v>5127</v>
      </c>
      <c r="H589" t="s">
        <v>5128</v>
      </c>
      <c r="I589" t="s">
        <v>3075</v>
      </c>
      <c r="J589" t="str">
        <f t="shared" si="9"/>
        <v>var ECOLE_0100911L=L.circle([48.1729362,3.8019097], 50, {color:'purple',fillColor:'purple',fillOpacity: 0.5});ECOLE_0100911L.bindPopup('&lt;p align=center&gt; &lt;font size=2&gt;&lt;b&gt;&lt;u&gt;ECOLE PRIMAIRE&lt;/b&gt;&lt;/u&gt;&lt;br&gt; (public)&lt;br&gt;&lt;br&gt;&lt;i&gt;SAINT-MARDS-EN-OTHE');ECOLE_0100911L.addTo(ECOLE);</v>
      </c>
    </row>
    <row r="590" spans="1:10" x14ac:dyDescent="0.2">
      <c r="A590" t="s">
        <v>2081</v>
      </c>
      <c r="B590" t="s">
        <v>2082</v>
      </c>
      <c r="C590" t="s">
        <v>673</v>
      </c>
      <c r="D590" t="s">
        <v>4301</v>
      </c>
      <c r="E590" t="s">
        <v>4304</v>
      </c>
      <c r="F590" t="s">
        <v>553</v>
      </c>
      <c r="G590" t="s">
        <v>5129</v>
      </c>
      <c r="H590" t="s">
        <v>5130</v>
      </c>
      <c r="I590" t="s">
        <v>3075</v>
      </c>
      <c r="J590" t="str">
        <f t="shared" si="9"/>
        <v>var ECOLE_0100879B=L.circle([48.4404909,3.6815197], 50, {color:'purple',fillColor:'purple',fillOpacity: 0.5});ECOLE_0100879B.bindPopup('&lt;p align=center&gt; &lt;font size=2&gt;&lt;b&gt;&lt;u&gt;ECOLE PRIMAIRE&lt;/b&gt;&lt;/u&gt;&lt;br&gt; (public)&lt;br&gt;&lt;br&gt;&lt;i&gt;SAINT-MARTIN-DE-BOSSENAY');ECOLE_0100879B.addTo(ECOLE);</v>
      </c>
    </row>
    <row r="591" spans="1:10" x14ac:dyDescent="0.2">
      <c r="A591" t="s">
        <v>2083</v>
      </c>
      <c r="B591" t="s">
        <v>2084</v>
      </c>
      <c r="C591" t="s">
        <v>673</v>
      </c>
      <c r="D591" t="s">
        <v>4301</v>
      </c>
      <c r="E591" t="s">
        <v>4304</v>
      </c>
      <c r="F591" t="s">
        <v>553</v>
      </c>
      <c r="G591" t="s">
        <v>5131</v>
      </c>
      <c r="H591" t="s">
        <v>5132</v>
      </c>
      <c r="I591" t="s">
        <v>3075</v>
      </c>
      <c r="J591" t="str">
        <f t="shared" si="9"/>
        <v>var ECOLE_0100491E=L.circle([48.4436923,3.9238343], 50, {color:'purple',fillColor:'purple',fillOpacity: 0.5});ECOLE_0100491E.bindPopup('&lt;p align=center&gt; &lt;font size=2&gt;&lt;b&gt;&lt;u&gt;ECOLE PRIMAIRE&lt;/b&gt;&lt;/u&gt;&lt;br&gt; (public)&lt;br&gt;&lt;br&gt;&lt;i&gt;SAINT-MESMIN');ECOLE_0100491E.addTo(ECOLE);</v>
      </c>
    </row>
    <row r="592" spans="1:10" x14ac:dyDescent="0.2">
      <c r="A592" t="s">
        <v>2085</v>
      </c>
      <c r="B592" t="s">
        <v>2086</v>
      </c>
      <c r="C592" t="s">
        <v>673</v>
      </c>
      <c r="D592" t="s">
        <v>4301</v>
      </c>
      <c r="E592" t="s">
        <v>4304</v>
      </c>
      <c r="F592" t="s">
        <v>3249</v>
      </c>
      <c r="G592" t="s">
        <v>5133</v>
      </c>
      <c r="H592" t="s">
        <v>5134</v>
      </c>
      <c r="I592" t="s">
        <v>3803</v>
      </c>
      <c r="J592" t="str">
        <f t="shared" si="9"/>
        <v>var ECOLE_0100495J=L.circle([48.2997722,4.118434], 50, {color:'purple',fillColor:'purple',fillOpacity: 0.5});ECOLE_0100495J.bindPopup('&lt;p align=center&gt; &lt;font size=2&gt;&lt;b&gt;&lt;u&gt;ECOLE ELEMENTAIRE PIERRE BROSSOLETTE - J. FERRY&lt;/b&gt;&lt;/u&gt;&lt;br&gt; (public)&lt;br&gt;&lt;br&gt;&lt;i&gt;SAINT-PARRES-AUX-TERTRES');ECOLE_0100495J.addTo(ECOLE);</v>
      </c>
    </row>
    <row r="593" spans="1:10" x14ac:dyDescent="0.2">
      <c r="A593" t="s">
        <v>2085</v>
      </c>
      <c r="B593" t="s">
        <v>2087</v>
      </c>
      <c r="C593" t="s">
        <v>673</v>
      </c>
      <c r="D593" t="s">
        <v>4301</v>
      </c>
      <c r="E593" t="s">
        <v>4304</v>
      </c>
      <c r="F593" t="s">
        <v>92</v>
      </c>
      <c r="G593" t="s">
        <v>5135</v>
      </c>
      <c r="H593" t="s">
        <v>5136</v>
      </c>
      <c r="I593" t="s">
        <v>3804</v>
      </c>
      <c r="J593" t="str">
        <f t="shared" si="9"/>
        <v>var ECOLE_0100692Y=L.circle([48.2974213,4.1194413], 50, {color:'purple',fillColor:'purple',fillOpacity: 0.5});ECOLE_0100692Y.bindPopup('&lt;p align=center&gt; &lt;font size=2&gt;&lt;b&gt;&lt;u&gt;ECOLE MATERNELLE JULES FERRY&lt;/b&gt;&lt;/u&gt;&lt;br&gt; (public)&lt;br&gt;&lt;br&gt;&lt;i&gt;SAINT-PARRES-AUX-TERTRES');ECOLE_0100692Y.addTo(ECOLE);</v>
      </c>
    </row>
    <row r="594" spans="1:10" x14ac:dyDescent="0.2">
      <c r="A594" t="s">
        <v>2085</v>
      </c>
      <c r="B594" t="s">
        <v>2088</v>
      </c>
      <c r="C594" t="s">
        <v>673</v>
      </c>
      <c r="D594" t="s">
        <v>4301</v>
      </c>
      <c r="E594" t="s">
        <v>4304</v>
      </c>
      <c r="F594" t="s">
        <v>3250</v>
      </c>
      <c r="G594" t="s">
        <v>5137</v>
      </c>
      <c r="H594" t="s">
        <v>5138</v>
      </c>
      <c r="I594" t="s">
        <v>6526</v>
      </c>
      <c r="J594" t="str">
        <f t="shared" si="9"/>
        <v>var ECOLE_0101084Z=L.circle([48.3029387,4.1095378], 50, {color:'purple',fillColor:'purple',fillOpacity: 0.5});ECOLE_0101084Z.bindPopup('&lt;p align=center&gt; &lt;font size=2&gt;&lt;b&gt;&lt;u&gt;ECOLE PRIMAIRE CENTRE DEPARTEM DE L\'ENFANCE&lt;/b&gt;&lt;/u&gt;&lt;br&gt; (public)&lt;br&gt;&lt;br&gt;&lt;i&gt;SAINT-PARRES-AUX-TERTRES');ECOLE_0101084Z.addTo(ECOLE);</v>
      </c>
    </row>
    <row r="595" spans="1:10" x14ac:dyDescent="0.2">
      <c r="A595" t="s">
        <v>2089</v>
      </c>
      <c r="B595" t="s">
        <v>2090</v>
      </c>
      <c r="C595" t="s">
        <v>673</v>
      </c>
      <c r="D595" t="s">
        <v>4301</v>
      </c>
      <c r="E595" t="s">
        <v>4304</v>
      </c>
      <c r="F595" t="s">
        <v>553</v>
      </c>
      <c r="G595" t="s">
        <v>5139</v>
      </c>
      <c r="H595" t="s">
        <v>5140</v>
      </c>
      <c r="I595" t="s">
        <v>3075</v>
      </c>
      <c r="J595" t="str">
        <f t="shared" si="9"/>
        <v>var ECOLE_0100496K=L.circle([48.1722682,4.2171517], 50, {color:'purple',fillColor:'purple',fillOpacity: 0.5});ECOLE_0100496K.bindPopup('&lt;p align=center&gt; &lt;font size=2&gt;&lt;b&gt;&lt;u&gt;ECOLE PRIMAIRE&lt;/b&gt;&lt;/u&gt;&lt;br&gt; (public)&lt;br&gt;&lt;br&gt;&lt;i&gt;SAINT-PARRES-LES-VAUDES');ECOLE_0100496K.addTo(ECOLE);</v>
      </c>
    </row>
    <row r="596" spans="1:10" x14ac:dyDescent="0.2">
      <c r="A596" t="s">
        <v>2091</v>
      </c>
      <c r="B596" t="s">
        <v>2092</v>
      </c>
      <c r="C596" t="s">
        <v>673</v>
      </c>
      <c r="D596" t="s">
        <v>4301</v>
      </c>
      <c r="E596" t="s">
        <v>4304</v>
      </c>
      <c r="F596" t="s">
        <v>553</v>
      </c>
      <c r="G596" t="s">
        <v>5141</v>
      </c>
      <c r="H596" t="s">
        <v>5142</v>
      </c>
      <c r="I596" t="s">
        <v>1448</v>
      </c>
      <c r="J596" t="str">
        <f t="shared" si="9"/>
        <v>var ECOLE_0101005N=L.circle([48.121023,3.9976496], 50, {color:'purple',fillColor:'purple',fillOpacity: 0.5});ECOLE_0101005N.bindPopup('&lt;p align=center&gt; &lt;font size=2&gt;&lt;b&gt;&lt;u&gt;ECOLE MATERNELLE&lt;/b&gt;&lt;/u&gt;&lt;br&gt; (public)&lt;br&gt;&lt;br&gt;&lt;i&gt;SAINT-PHAL');ECOLE_0101005N.addTo(ECOLE);</v>
      </c>
    </row>
    <row r="597" spans="1:10" x14ac:dyDescent="0.2">
      <c r="A597" t="s">
        <v>2093</v>
      </c>
      <c r="B597" t="s">
        <v>2094</v>
      </c>
      <c r="C597" t="s">
        <v>673</v>
      </c>
      <c r="D597" t="s">
        <v>4301</v>
      </c>
      <c r="E597" t="s">
        <v>4304</v>
      </c>
      <c r="F597" t="s">
        <v>553</v>
      </c>
      <c r="G597" t="s">
        <v>5143</v>
      </c>
      <c r="H597" t="s">
        <v>5144</v>
      </c>
      <c r="I597" t="s">
        <v>3075</v>
      </c>
      <c r="J597" t="str">
        <f t="shared" si="9"/>
        <v>var ECOLE_0100499N=L.circle([48.2273891,4.0414112], 50, {color:'purple',fillColor:'purple',fillOpacity: 0.5});ECOLE_0100499N.bindPopup('&lt;p align=center&gt; &lt;font size=2&gt;&lt;b&gt;&lt;u&gt;ECOLE PRIMAIRE&lt;/b&gt;&lt;/u&gt;&lt;br&gt; (public)&lt;br&gt;&lt;br&gt;&lt;i&gt;SAINT-POUANGE');ECOLE_0100499N.addTo(ECOLE);</v>
      </c>
    </row>
    <row r="598" spans="1:10" x14ac:dyDescent="0.2">
      <c r="A598" t="s">
        <v>2095</v>
      </c>
      <c r="B598" t="s">
        <v>2096</v>
      </c>
      <c r="C598" t="s">
        <v>673</v>
      </c>
      <c r="D598" t="s">
        <v>4301</v>
      </c>
      <c r="E598" t="s">
        <v>4304</v>
      </c>
      <c r="F598" t="s">
        <v>553</v>
      </c>
      <c r="G598" t="s">
        <v>5145</v>
      </c>
      <c r="H598" t="s">
        <v>5146</v>
      </c>
      <c r="I598" t="s">
        <v>3075</v>
      </c>
      <c r="J598" t="str">
        <f t="shared" si="9"/>
        <v>var ECOLE_0100511B=L.circle([48.2060322,4.1385995], 50, {color:'purple',fillColor:'purple',fillOpacity: 0.5});ECOLE_0100511B.bindPopup('&lt;p align=center&gt; &lt;font size=2&gt;&lt;b&gt;&lt;u&gt;ECOLE PRIMAIRE&lt;/b&gt;&lt;/u&gt;&lt;br&gt; (public)&lt;br&gt;&lt;br&gt;&lt;i&gt;SAINT-THIBAULT');ECOLE_0100511B.addTo(ECOLE);</v>
      </c>
    </row>
    <row r="599" spans="1:10" x14ac:dyDescent="0.2">
      <c r="A599" t="s">
        <v>2097</v>
      </c>
      <c r="B599" t="s">
        <v>2098</v>
      </c>
      <c r="C599" t="s">
        <v>673</v>
      </c>
      <c r="D599" t="s">
        <v>4301</v>
      </c>
      <c r="E599" t="s">
        <v>4304</v>
      </c>
      <c r="F599" t="s">
        <v>553</v>
      </c>
      <c r="G599" t="s">
        <v>5147</v>
      </c>
      <c r="H599" t="s">
        <v>5148</v>
      </c>
      <c r="I599" t="s">
        <v>3075</v>
      </c>
      <c r="J599" t="str">
        <f t="shared" si="9"/>
        <v>var ECOLE_0100516G=L.circle([48.4069534,3.9510706], 50, {color:'purple',fillColor:'purple',fillOpacity: 0.5});ECOLE_0100516G.bindPopup('&lt;p align=center&gt; &lt;font size=2&gt;&lt;b&gt;&lt;u&gt;ECOLE PRIMAIRE&lt;/b&gt;&lt;/u&gt;&lt;br&gt; (public)&lt;br&gt;&lt;br&gt;&lt;i&gt;SAVIERES');ECOLE_0100516G.addTo(ECOLE);</v>
      </c>
    </row>
    <row r="600" spans="1:10" x14ac:dyDescent="0.2">
      <c r="A600" t="s">
        <v>2099</v>
      </c>
      <c r="B600" t="s">
        <v>2100</v>
      </c>
      <c r="C600" t="s">
        <v>673</v>
      </c>
      <c r="D600" t="s">
        <v>4301</v>
      </c>
      <c r="E600" t="s">
        <v>4304</v>
      </c>
      <c r="F600" t="s">
        <v>553</v>
      </c>
      <c r="G600" t="s">
        <v>5149</v>
      </c>
      <c r="H600" t="s">
        <v>5150</v>
      </c>
      <c r="I600" t="s">
        <v>3077</v>
      </c>
      <c r="J600" t="str">
        <f t="shared" si="9"/>
        <v>var ECOLE_0100518J=L.circle([48.6793237,4.0878698], 50, {color:'purple',fillColor:'purple',fillOpacity: 0.5});ECOLE_0100518J.bindPopup('&lt;p align=center&gt; &lt;font size=2&gt;&lt;b&gt;&lt;u&gt;ECOLE ELEMENTAIRE&lt;/b&gt;&lt;/u&gt;&lt;br&gt; (public)&lt;br&gt;&lt;br&gt;&lt;i&gt;SEMOINE');ECOLE_0100518J.addTo(ECOLE);</v>
      </c>
    </row>
    <row r="601" spans="1:10" x14ac:dyDescent="0.2">
      <c r="A601" t="s">
        <v>2101</v>
      </c>
      <c r="B601" t="s">
        <v>2102</v>
      </c>
      <c r="C601" t="s">
        <v>673</v>
      </c>
      <c r="D601" t="s">
        <v>4301</v>
      </c>
      <c r="E601" t="s">
        <v>4304</v>
      </c>
      <c r="F601" t="s">
        <v>553</v>
      </c>
      <c r="G601" t="s">
        <v>5151</v>
      </c>
      <c r="H601" t="s">
        <v>5152</v>
      </c>
      <c r="I601" t="s">
        <v>3075</v>
      </c>
      <c r="J601" t="str">
        <f t="shared" si="9"/>
        <v>var ECOLE_0100521M=L.circle([48.3740864,4.7348412], 50, {color:'purple',fillColor:'purple',fillOpacity: 0.5});ECOLE_0100521M.bindPopup('&lt;p align=center&gt; &lt;font size=2&gt;&lt;b&gt;&lt;u&gt;ECOLE PRIMAIRE&lt;/b&gt;&lt;/u&gt;&lt;br&gt; (public)&lt;br&gt;&lt;br&gt;&lt;i&gt;SOULAINES-DHUYS');ECOLE_0100521M.addTo(ECOLE);</v>
      </c>
    </row>
    <row r="602" spans="1:10" x14ac:dyDescent="0.2">
      <c r="A602" t="s">
        <v>2103</v>
      </c>
      <c r="B602" t="s">
        <v>2104</v>
      </c>
      <c r="C602" t="s">
        <v>673</v>
      </c>
      <c r="D602" t="s">
        <v>4301</v>
      </c>
      <c r="E602" t="s">
        <v>4304</v>
      </c>
      <c r="F602" t="s">
        <v>553</v>
      </c>
      <c r="G602" t="s">
        <v>5153</v>
      </c>
      <c r="H602" t="s">
        <v>5154</v>
      </c>
      <c r="I602" t="s">
        <v>3077</v>
      </c>
      <c r="J602" t="str">
        <f t="shared" si="9"/>
        <v>var ECOLE_0100524R=L.circle([48.291142,4.1757924], 50, {color:'purple',fillColor:'purple',fillOpacity: 0.5});ECOLE_0100524R.bindPopup('&lt;p align=center&gt; &lt;font size=2&gt;&lt;b&gt;&lt;u&gt;ECOLE ELEMENTAIRE&lt;/b&gt;&lt;/u&gt;&lt;br&gt; (public)&lt;br&gt;&lt;br&gt;&lt;i&gt;THENNELIERES');ECOLE_0100524R.addTo(ECOLE);</v>
      </c>
    </row>
    <row r="603" spans="1:10" x14ac:dyDescent="0.2">
      <c r="A603" t="s">
        <v>2105</v>
      </c>
      <c r="B603" t="s">
        <v>2106</v>
      </c>
      <c r="C603" t="s">
        <v>673</v>
      </c>
      <c r="D603" t="s">
        <v>4301</v>
      </c>
      <c r="E603" t="s">
        <v>4304</v>
      </c>
      <c r="F603" t="s">
        <v>553</v>
      </c>
      <c r="G603" t="s">
        <v>5155</v>
      </c>
      <c r="H603" t="s">
        <v>5156</v>
      </c>
      <c r="I603" t="s">
        <v>3075</v>
      </c>
      <c r="J603" t="str">
        <f t="shared" si="9"/>
        <v>var ECOLE_0100528V=L.circle([48.53353,4.1742125], 50, {color:'purple',fillColor:'purple',fillOpacity: 0.5});ECOLE_0100528V.bindPopup('&lt;p align=center&gt; &lt;font size=2&gt;&lt;b&gt;&lt;u&gt;ECOLE PRIMAIRE&lt;/b&gt;&lt;/u&gt;&lt;br&gt; (public)&lt;br&gt;&lt;br&gt;&lt;i&gt;TORCY-LE-GRAND');ECOLE_0100528V.addTo(ECOLE);</v>
      </c>
    </row>
    <row r="604" spans="1:10" x14ac:dyDescent="0.2">
      <c r="A604" t="s">
        <v>2107</v>
      </c>
      <c r="B604" t="s">
        <v>2108</v>
      </c>
      <c r="C604" t="s">
        <v>673</v>
      </c>
      <c r="D604" t="s">
        <v>4301</v>
      </c>
      <c r="E604" t="s">
        <v>4304</v>
      </c>
      <c r="F604" t="s">
        <v>553</v>
      </c>
      <c r="G604" t="s">
        <v>5157</v>
      </c>
      <c r="H604" t="s">
        <v>5158</v>
      </c>
      <c r="I604" t="s">
        <v>3075</v>
      </c>
      <c r="J604" t="str">
        <f t="shared" si="9"/>
        <v>var ECOLE_0100529W=L.circle([48.2747364,3.9759319], 50, {color:'purple',fillColor:'purple',fillOpacity: 0.5});ECOLE_0100529W.bindPopup('&lt;p align=center&gt; &lt;font size=2&gt;&lt;b&gt;&lt;u&gt;ECOLE PRIMAIRE&lt;/b&gt;&lt;/u&gt;&lt;br&gt; (public)&lt;br&gt;&lt;br&gt;&lt;i&gt;TORVILLIERS');ECOLE_0100529W.addTo(ECOLE);</v>
      </c>
    </row>
    <row r="605" spans="1:10" x14ac:dyDescent="0.2">
      <c r="A605" t="s">
        <v>2109</v>
      </c>
      <c r="B605" t="s">
        <v>2110</v>
      </c>
      <c r="C605" t="s">
        <v>673</v>
      </c>
      <c r="D605" t="s">
        <v>4301</v>
      </c>
      <c r="E605" t="s">
        <v>4304</v>
      </c>
      <c r="F605" t="s">
        <v>553</v>
      </c>
      <c r="G605" t="s">
        <v>5159</v>
      </c>
      <c r="H605" t="s">
        <v>5160</v>
      </c>
      <c r="I605" t="s">
        <v>3075</v>
      </c>
      <c r="J605" t="str">
        <f t="shared" si="9"/>
        <v>var ECOLE_0100531Y=L.circle([48.4158986,3.438969], 50, {color:'purple',fillColor:'purple',fillOpacity: 0.5});ECOLE_0100531Y.bindPopup('&lt;p align=center&gt; &lt;font size=2&gt;&lt;b&gt;&lt;u&gt;ECOLE PRIMAIRE&lt;/b&gt;&lt;/u&gt;&lt;br&gt; (public)&lt;br&gt;&lt;br&gt;&lt;i&gt;TRAINEL');ECOLE_0100531Y.addTo(ECOLE);</v>
      </c>
    </row>
    <row r="606" spans="1:10" x14ac:dyDescent="0.2">
      <c r="A606" t="s">
        <v>2111</v>
      </c>
      <c r="B606" t="s">
        <v>2112</v>
      </c>
      <c r="C606" t="s">
        <v>673</v>
      </c>
      <c r="D606" t="s">
        <v>4301</v>
      </c>
      <c r="E606" t="s">
        <v>4304</v>
      </c>
      <c r="F606" t="s">
        <v>553</v>
      </c>
      <c r="G606" t="s">
        <v>5161</v>
      </c>
      <c r="H606" t="s">
        <v>5162</v>
      </c>
      <c r="I606" t="s">
        <v>1448</v>
      </c>
      <c r="J606" t="str">
        <f t="shared" si="9"/>
        <v>var ECOLE_0100972C=L.circle([48.3017961,4.5886482], 50, {color:'purple',fillColor:'purple',fillOpacity: 0.5});ECOLE_0100972C.bindPopup('&lt;p align=center&gt; &lt;font size=2&gt;&lt;b&gt;&lt;u&gt;ECOLE MATERNELLE&lt;/b&gt;&lt;/u&gt;&lt;br&gt; (public)&lt;br&gt;&lt;br&gt;&lt;i&gt;TRANNES');ECOLE_0100972C.addTo(ECOLE);</v>
      </c>
    </row>
    <row r="607" spans="1:10" x14ac:dyDescent="0.2">
      <c r="A607" t="s">
        <v>185</v>
      </c>
      <c r="B607" t="s">
        <v>2113</v>
      </c>
      <c r="C607" t="s">
        <v>673</v>
      </c>
      <c r="D607" t="s">
        <v>4301</v>
      </c>
      <c r="E607" t="s">
        <v>4304</v>
      </c>
      <c r="F607" t="s">
        <v>3211</v>
      </c>
      <c r="G607" t="s">
        <v>5163</v>
      </c>
      <c r="H607" t="s">
        <v>5164</v>
      </c>
      <c r="I607" t="s">
        <v>3818</v>
      </c>
      <c r="J607" t="str">
        <f t="shared" si="9"/>
        <v>var ECOLE_0100537E=L.circle([48.2831906,4.0758017], 50, {color:'purple',fillColor:'purple',fillOpacity: 0.5});ECOLE_0100537E.bindPopup('&lt;p align=center&gt; &lt;font size=2&gt;&lt;b&gt;&lt;u&gt;ECOLE ELEMENTAIRE APPLICATION PAUL BERT&lt;/b&gt;&lt;/u&gt;&lt;br&gt; (public)&lt;br&gt;&lt;br&gt;&lt;i&gt;TROYES');ECOLE_0100537E.addTo(ECOLE);</v>
      </c>
    </row>
    <row r="608" spans="1:10" x14ac:dyDescent="0.2">
      <c r="A608" t="s">
        <v>185</v>
      </c>
      <c r="B608" t="s">
        <v>2114</v>
      </c>
      <c r="C608" t="s">
        <v>673</v>
      </c>
      <c r="D608" t="s">
        <v>4301</v>
      </c>
      <c r="E608" t="s">
        <v>4304</v>
      </c>
      <c r="F608" t="s">
        <v>3251</v>
      </c>
      <c r="G608" t="s">
        <v>5165</v>
      </c>
      <c r="H608" t="s">
        <v>5166</v>
      </c>
      <c r="I608" t="s">
        <v>3819</v>
      </c>
      <c r="J608" t="str">
        <f t="shared" si="9"/>
        <v>var ECOLE_0100538F=L.circle([48.2940728,4.0724505], 50, {color:'purple',fillColor:'purple',fillOpacity: 0.5});ECOLE_0100538F.bindPopup('&lt;p align=center&gt; &lt;font size=2&gt;&lt;b&gt;&lt;u&gt;ECOLE MATERNELLE ARNAUD&lt;/b&gt;&lt;/u&gt;&lt;br&gt; (public)&lt;br&gt;&lt;br&gt;&lt;i&gt;TROYES');ECOLE_0100538F.addTo(ECOLE);</v>
      </c>
    </row>
    <row r="609" spans="1:10" x14ac:dyDescent="0.2">
      <c r="A609" t="s">
        <v>185</v>
      </c>
      <c r="B609" t="s">
        <v>2115</v>
      </c>
      <c r="C609" t="s">
        <v>673</v>
      </c>
      <c r="D609" t="s">
        <v>4301</v>
      </c>
      <c r="E609" t="s">
        <v>4304</v>
      </c>
      <c r="F609" t="s">
        <v>3211</v>
      </c>
      <c r="G609" t="s">
        <v>5163</v>
      </c>
      <c r="H609" t="s">
        <v>5164</v>
      </c>
      <c r="I609" t="s">
        <v>3820</v>
      </c>
      <c r="J609" t="str">
        <f t="shared" si="9"/>
        <v>var ECOLE_0100540H=L.circle([48.2831906,4.0758017], 50, {color:'purple',fillColor:'purple',fillOpacity: 0.5});ECOLE_0100540H.bindPopup('&lt;p align=center&gt; &lt;font size=2&gt;&lt;b&gt;&lt;u&gt;ECOLE MATERNELLE PAUL BERT&lt;/b&gt;&lt;/u&gt;&lt;br&gt; (public)&lt;br&gt;&lt;br&gt;&lt;i&gt;TROYES');ECOLE_0100540H.addTo(ECOLE);</v>
      </c>
    </row>
    <row r="610" spans="1:10" x14ac:dyDescent="0.2">
      <c r="A610" t="s">
        <v>185</v>
      </c>
      <c r="B610" t="s">
        <v>2116</v>
      </c>
      <c r="C610" t="s">
        <v>673</v>
      </c>
      <c r="D610" t="s">
        <v>4301</v>
      </c>
      <c r="E610" t="s">
        <v>4304</v>
      </c>
      <c r="F610" t="s">
        <v>3252</v>
      </c>
      <c r="G610" t="s">
        <v>5167</v>
      </c>
      <c r="H610" t="s">
        <v>5168</v>
      </c>
      <c r="I610" t="s">
        <v>3821</v>
      </c>
      <c r="J610" t="str">
        <f t="shared" si="9"/>
        <v>var ECOLE_0100543L=L.circle([48.2985397,4.0917127], 50, {color:'purple',fillColor:'purple',fillOpacity: 0.5});ECOLE_0100543L.bindPopup('&lt;p align=center&gt; &lt;font size=2&gt;&lt;b&gt;&lt;u&gt;ECOLE MATERNELLE BLOSSIERES&lt;/b&gt;&lt;/u&gt;&lt;br&gt; (public)&lt;br&gt;&lt;br&gt;&lt;i&gt;TROYES');ECOLE_0100543L.addTo(ECOLE);</v>
      </c>
    </row>
    <row r="611" spans="1:10" x14ac:dyDescent="0.2">
      <c r="A611" t="s">
        <v>185</v>
      </c>
      <c r="B611" t="s">
        <v>2117</v>
      </c>
      <c r="C611" t="s">
        <v>673</v>
      </c>
      <c r="D611" t="s">
        <v>4301</v>
      </c>
      <c r="E611" t="s">
        <v>4304</v>
      </c>
      <c r="F611" t="s">
        <v>3253</v>
      </c>
      <c r="G611" t="s">
        <v>5169</v>
      </c>
      <c r="H611" t="s">
        <v>5170</v>
      </c>
      <c r="I611" t="s">
        <v>3822</v>
      </c>
      <c r="J611" t="str">
        <f t="shared" si="9"/>
        <v>var ECOLE_0100546P=L.circle([48.2755783,4.0809061], 50, {color:'purple',fillColor:'purple',fillOpacity: 0.5});ECOLE_0100546P.bindPopup('&lt;p align=center&gt; &lt;font size=2&gt;&lt;b&gt;&lt;u&gt;ECOLE ELEMENTAIRE APPLICATION J-Y COUSTEAU&lt;/b&gt;&lt;/u&gt;&lt;br&gt; (public)&lt;br&gt;&lt;br&gt;&lt;i&gt;TROYES');ECOLE_0100546P.addTo(ECOLE);</v>
      </c>
    </row>
    <row r="612" spans="1:10" x14ac:dyDescent="0.2">
      <c r="A612" t="s">
        <v>185</v>
      </c>
      <c r="B612" t="s">
        <v>2118</v>
      </c>
      <c r="C612" t="s">
        <v>673</v>
      </c>
      <c r="D612" t="s">
        <v>4301</v>
      </c>
      <c r="E612" t="s">
        <v>4304</v>
      </c>
      <c r="F612" t="s">
        <v>3253</v>
      </c>
      <c r="G612" t="s">
        <v>5171</v>
      </c>
      <c r="H612" t="s">
        <v>5172</v>
      </c>
      <c r="I612" t="s">
        <v>3823</v>
      </c>
      <c r="J612" t="str">
        <f t="shared" si="9"/>
        <v>var ECOLE_0100547R=L.circle([48.2746038,4.0798266], 50, {color:'purple',fillColor:'purple',fillOpacity: 0.5});ECOLE_0100547R.bindPopup('&lt;p align=center&gt; &lt;font size=2&gt;&lt;b&gt;&lt;u&gt;ECOLE MATERNELLE J-Y COUSTEAU&lt;/b&gt;&lt;/u&gt;&lt;br&gt; (public)&lt;br&gt;&lt;br&gt;&lt;i&gt;TROYES');ECOLE_0100547R.addTo(ECOLE);</v>
      </c>
    </row>
    <row r="613" spans="1:10" x14ac:dyDescent="0.2">
      <c r="A613" t="s">
        <v>185</v>
      </c>
      <c r="B613" t="s">
        <v>2119</v>
      </c>
      <c r="C613" t="s">
        <v>673</v>
      </c>
      <c r="D613" t="s">
        <v>4301</v>
      </c>
      <c r="E613" t="s">
        <v>4304</v>
      </c>
      <c r="F613" t="s">
        <v>3254</v>
      </c>
      <c r="G613" t="s">
        <v>5173</v>
      </c>
      <c r="H613" t="s">
        <v>5174</v>
      </c>
      <c r="I613" t="s">
        <v>3824</v>
      </c>
      <c r="J613" t="str">
        <f t="shared" si="9"/>
        <v>var ECOLE_0100550U=L.circle([48.304477,4.0527444], 50, {color:'purple',fillColor:'purple',fillOpacity: 0.5});ECOLE_0100550U.bindPopup('&lt;p align=center&gt; &lt;font size=2&gt;&lt;b&gt;&lt;u&gt;ECOLE MATERNELLE CHARLES CHEVALIER&lt;/b&gt;&lt;/u&gt;&lt;br&gt; (public)&lt;br&gt;&lt;br&gt;&lt;i&gt;TROYES');ECOLE_0100550U.addTo(ECOLE);</v>
      </c>
    </row>
    <row r="614" spans="1:10" x14ac:dyDescent="0.2">
      <c r="A614" t="s">
        <v>185</v>
      </c>
      <c r="B614" t="s">
        <v>2120</v>
      </c>
      <c r="C614" t="s">
        <v>673</v>
      </c>
      <c r="D614" t="s">
        <v>4301</v>
      </c>
      <c r="E614" t="s">
        <v>4304</v>
      </c>
      <c r="F614" t="s">
        <v>288</v>
      </c>
      <c r="G614" t="s">
        <v>5175</v>
      </c>
      <c r="H614" t="s">
        <v>5176</v>
      </c>
      <c r="I614" t="s">
        <v>3825</v>
      </c>
      <c r="J614" t="str">
        <f t="shared" si="9"/>
        <v>var ECOLE_0100555Z=L.circle([48.2996478,4.0695984], 50, {color:'purple',fillColor:'purple',fillOpacity: 0.5});ECOLE_0100555Z.bindPopup('&lt;p align=center&gt; &lt;font size=2&gt;&lt;b&gt;&lt;u&gt;ECOLE ELEMENTAIRE DIDEROT&lt;/b&gt;&lt;/u&gt;&lt;br&gt; (public)&lt;br&gt;&lt;br&gt;&lt;i&gt;TROYES');ECOLE_0100555Z.addTo(ECOLE);</v>
      </c>
    </row>
    <row r="615" spans="1:10" x14ac:dyDescent="0.2">
      <c r="A615" t="s">
        <v>185</v>
      </c>
      <c r="B615" t="s">
        <v>2121</v>
      </c>
      <c r="C615" t="s">
        <v>673</v>
      </c>
      <c r="D615" t="s">
        <v>4301</v>
      </c>
      <c r="E615" t="s">
        <v>4304</v>
      </c>
      <c r="F615" t="s">
        <v>92</v>
      </c>
      <c r="G615" t="s">
        <v>5177</v>
      </c>
      <c r="H615" t="s">
        <v>5178</v>
      </c>
      <c r="I615" t="s">
        <v>3792</v>
      </c>
      <c r="J615" t="str">
        <f t="shared" si="9"/>
        <v>var ECOLE_0100559D=L.circle([48.3034618,4.0585221], 50, {color:'purple',fillColor:'purple',fillOpacity: 0.5});ECOLE_0100559D.bindPopup('&lt;p align=center&gt; &lt;font size=2&gt;&lt;b&gt;&lt;u&gt;ECOLE ELEMENTAIRE JULES FERRY&lt;/b&gt;&lt;/u&gt;&lt;br&gt; (public)&lt;br&gt;&lt;br&gt;&lt;i&gt;TROYES');ECOLE_0100559D.addTo(ECOLE);</v>
      </c>
    </row>
    <row r="616" spans="1:10" x14ac:dyDescent="0.2">
      <c r="A616" t="s">
        <v>185</v>
      </c>
      <c r="B616" t="s">
        <v>2122</v>
      </c>
      <c r="C616" t="s">
        <v>673</v>
      </c>
      <c r="D616" t="s">
        <v>4301</v>
      </c>
      <c r="E616" t="s">
        <v>4304</v>
      </c>
      <c r="F616" t="s">
        <v>92</v>
      </c>
      <c r="G616" t="s">
        <v>5179</v>
      </c>
      <c r="H616" t="s">
        <v>5180</v>
      </c>
      <c r="I616" t="s">
        <v>3804</v>
      </c>
      <c r="J616" t="str">
        <f t="shared" si="9"/>
        <v>var ECOLE_0100561F=L.circle([48.3020588,4.0581379], 50, {color:'purple',fillColor:'purple',fillOpacity: 0.5});ECOLE_0100561F.bindPopup('&lt;p align=center&gt; &lt;font size=2&gt;&lt;b&gt;&lt;u&gt;ECOLE MATERNELLE JULES FERRY&lt;/b&gt;&lt;/u&gt;&lt;br&gt; (public)&lt;br&gt;&lt;br&gt;&lt;i&gt;TROYES');ECOLE_0100561F.addTo(ECOLE);</v>
      </c>
    </row>
    <row r="617" spans="1:10" x14ac:dyDescent="0.2">
      <c r="A617" t="s">
        <v>185</v>
      </c>
      <c r="B617" t="s">
        <v>2123</v>
      </c>
      <c r="C617" t="s">
        <v>673</v>
      </c>
      <c r="D617" t="s">
        <v>4301</v>
      </c>
      <c r="E617" t="s">
        <v>4304</v>
      </c>
      <c r="F617" t="s">
        <v>3255</v>
      </c>
      <c r="G617" t="s">
        <v>5181</v>
      </c>
      <c r="H617" t="s">
        <v>5182</v>
      </c>
      <c r="I617" t="s">
        <v>3826</v>
      </c>
      <c r="J617" t="str">
        <f t="shared" si="9"/>
        <v>var ECOLE_0100562G=L.circle([48.3012444,4.0778885], 50, {color:'purple',fillColor:'purple',fillOpacity: 0.5});ECOLE_0100562G.bindPopup('&lt;p align=center&gt; &lt;font size=2&gt;&lt;b&gt;&lt;u&gt;ECOLE ELEMENTAIRE JACQUES DE LETIN&lt;/b&gt;&lt;/u&gt;&lt;br&gt; (public)&lt;br&gt;&lt;br&gt;&lt;i&gt;TROYES');ECOLE_0100562G.addTo(ECOLE);</v>
      </c>
    </row>
    <row r="618" spans="1:10" x14ac:dyDescent="0.2">
      <c r="A618" t="s">
        <v>185</v>
      </c>
      <c r="B618" t="s">
        <v>2124</v>
      </c>
      <c r="C618" t="s">
        <v>673</v>
      </c>
      <c r="D618" t="s">
        <v>4301</v>
      </c>
      <c r="E618" t="s">
        <v>4304</v>
      </c>
      <c r="F618" t="s">
        <v>3255</v>
      </c>
      <c r="G618" t="s">
        <v>5183</v>
      </c>
      <c r="H618" t="s">
        <v>5184</v>
      </c>
      <c r="I618" t="s">
        <v>3827</v>
      </c>
      <c r="J618" t="str">
        <f t="shared" si="9"/>
        <v>var ECOLE_0100563H=L.circle([48.3003319,4.0787869], 50, {color:'purple',fillColor:'purple',fillOpacity: 0.5});ECOLE_0100563H.bindPopup('&lt;p align=center&gt; &lt;font size=2&gt;&lt;b&gt;&lt;u&gt;ECOLE MATERNELLE JACQUES DE LETIN&lt;/b&gt;&lt;/u&gt;&lt;br&gt; (public)&lt;br&gt;&lt;br&gt;&lt;i&gt;TROYES');ECOLE_0100563H.addTo(ECOLE);</v>
      </c>
    </row>
    <row r="619" spans="1:10" x14ac:dyDescent="0.2">
      <c r="A619" t="s">
        <v>185</v>
      </c>
      <c r="B619" t="s">
        <v>2125</v>
      </c>
      <c r="C619" t="s">
        <v>673</v>
      </c>
      <c r="D619" t="s">
        <v>4301</v>
      </c>
      <c r="E619" t="s">
        <v>4304</v>
      </c>
      <c r="F619" t="s">
        <v>241</v>
      </c>
      <c r="G619" t="s">
        <v>5185</v>
      </c>
      <c r="H619" t="s">
        <v>5186</v>
      </c>
      <c r="I619" t="s">
        <v>3721</v>
      </c>
      <c r="J619" t="str">
        <f t="shared" si="9"/>
        <v>var ECOLE_0100566L=L.circle([48.2941216,4.0698408], 50, {color:'purple',fillColor:'purple',fillOpacity: 0.5});ECOLE_0100566L.bindPopup('&lt;p align=center&gt; &lt;font size=2&gt;&lt;b&gt;&lt;u&gt;ECOLE ELEMENTAIRE JEAN JAURES&lt;/b&gt;&lt;/u&gt;&lt;br&gt; (public)&lt;br&gt;&lt;br&gt;&lt;i&gt;TROYES');ECOLE_0100566L.addTo(ECOLE);</v>
      </c>
    </row>
    <row r="620" spans="1:10" x14ac:dyDescent="0.2">
      <c r="A620" t="s">
        <v>185</v>
      </c>
      <c r="B620" t="s">
        <v>2126</v>
      </c>
      <c r="C620" t="s">
        <v>673</v>
      </c>
      <c r="D620" t="s">
        <v>4301</v>
      </c>
      <c r="E620" t="s">
        <v>4304</v>
      </c>
      <c r="F620" t="s">
        <v>3256</v>
      </c>
      <c r="G620" t="s">
        <v>5187</v>
      </c>
      <c r="H620" t="s">
        <v>5188</v>
      </c>
      <c r="I620" t="s">
        <v>3828</v>
      </c>
      <c r="J620" t="str">
        <f t="shared" si="9"/>
        <v>var ECOLE_0100567M=L.circle([48.295543,4.0794858], 50, {color:'purple',fillColor:'purple',fillOpacity: 0.5});ECOLE_0100567M.bindPopup('&lt;p align=center&gt; &lt;font size=2&gt;&lt;b&gt;&lt;u&gt;ECOLE PRIMAIRE 14 JUILLET&lt;/b&gt;&lt;/u&gt;&lt;br&gt; (public)&lt;br&gt;&lt;br&gt;&lt;i&gt;TROYES');ECOLE_0100567M.addTo(ECOLE);</v>
      </c>
    </row>
    <row r="621" spans="1:10" x14ac:dyDescent="0.2">
      <c r="A621" t="s">
        <v>185</v>
      </c>
      <c r="B621" t="s">
        <v>2127</v>
      </c>
      <c r="C621" t="s">
        <v>673</v>
      </c>
      <c r="D621" t="s">
        <v>4301</v>
      </c>
      <c r="E621" t="s">
        <v>4304</v>
      </c>
      <c r="F621" t="s">
        <v>24</v>
      </c>
      <c r="G621" t="s">
        <v>5189</v>
      </c>
      <c r="H621" t="s">
        <v>5190</v>
      </c>
      <c r="I621" t="s">
        <v>3829</v>
      </c>
      <c r="J621" t="str">
        <f t="shared" si="9"/>
        <v>var ECOLE_0100571S=L.circle([48.2836649,4.0818095], 50, {color:'purple',fillColor:'purple',fillOpacity: 0.5});ECOLE_0100571S.bindPopup('&lt;p align=center&gt; &lt;font size=2&gt;&lt;b&gt;&lt;u&gt;ECOLE MATERNELLE JEAN MACE&lt;/b&gt;&lt;/u&gt;&lt;br&gt; (public)&lt;br&gt;&lt;br&gt;&lt;i&gt;TROYES');ECOLE_0100571S.addTo(ECOLE);</v>
      </c>
    </row>
    <row r="622" spans="1:10" x14ac:dyDescent="0.2">
      <c r="A622" t="s">
        <v>185</v>
      </c>
      <c r="B622" t="s">
        <v>2128</v>
      </c>
      <c r="C622" t="s">
        <v>673</v>
      </c>
      <c r="D622" t="s">
        <v>4301</v>
      </c>
      <c r="E622" t="s">
        <v>4304</v>
      </c>
      <c r="F622" t="s">
        <v>3257</v>
      </c>
      <c r="G622" t="s">
        <v>5191</v>
      </c>
      <c r="H622" t="s">
        <v>5192</v>
      </c>
      <c r="I622" t="s">
        <v>3830</v>
      </c>
      <c r="J622" t="str">
        <f t="shared" si="9"/>
        <v>var ECOLE_0100573U=L.circle([48.3040996,4.0868255], 50, {color:'purple',fillColor:'purple',fillOpacity: 0.5});ECOLE_0100573U.bindPopup('&lt;p align=center&gt; &lt;font size=2&gt;&lt;b&gt;&lt;u&gt;ECOLE MATERNELLE AUGUSTE MILLARD&lt;/b&gt;&lt;/u&gt;&lt;br&gt; (public)&lt;br&gt;&lt;br&gt;&lt;i&gt;TROYES');ECOLE_0100573U.addTo(ECOLE);</v>
      </c>
    </row>
    <row r="623" spans="1:10" x14ac:dyDescent="0.2">
      <c r="A623" t="s">
        <v>185</v>
      </c>
      <c r="B623" t="s">
        <v>2129</v>
      </c>
      <c r="C623" t="s">
        <v>673</v>
      </c>
      <c r="D623" t="s">
        <v>4301</v>
      </c>
      <c r="E623" t="s">
        <v>4304</v>
      </c>
      <c r="F623" t="s">
        <v>3258</v>
      </c>
      <c r="G623" t="s">
        <v>5193</v>
      </c>
      <c r="H623" t="s">
        <v>5194</v>
      </c>
      <c r="I623" t="s">
        <v>3831</v>
      </c>
      <c r="J623" t="str">
        <f t="shared" si="9"/>
        <v>var ECOLE_0100574V=L.circle([48.3040184,4.0873391], 50, {color:'purple',fillColor:'purple',fillOpacity: 0.5});ECOLE_0100574V.bindPopup('&lt;p align=center&gt; &lt;font size=2&gt;&lt;b&gt;&lt;u&gt;ECOLE ELEMENTAIRE MILLARD-KLEBER&lt;/b&gt;&lt;/u&gt;&lt;br&gt; (public)&lt;br&gt;&lt;br&gt;&lt;i&gt;TROYES');ECOLE_0100574V.addTo(ECOLE);</v>
      </c>
    </row>
    <row r="624" spans="1:10" x14ac:dyDescent="0.2">
      <c r="A624" t="s">
        <v>185</v>
      </c>
      <c r="B624" t="s">
        <v>2130</v>
      </c>
      <c r="C624" t="s">
        <v>673</v>
      </c>
      <c r="D624" t="s">
        <v>4301</v>
      </c>
      <c r="E624" t="s">
        <v>4304</v>
      </c>
      <c r="F624" t="s">
        <v>102</v>
      </c>
      <c r="G624" t="s">
        <v>5195</v>
      </c>
      <c r="H624" t="s">
        <v>5196</v>
      </c>
      <c r="I624" t="s">
        <v>3832</v>
      </c>
      <c r="J624" t="str">
        <f t="shared" si="9"/>
        <v>var ECOLE_0100578Z=L.circle([48.3051133,4.0604853], 50, {color:'purple',fillColor:'purple',fillOpacity: 0.5});ECOLE_0100578Z.bindPopup('&lt;p align=center&gt; &lt;font size=2&gt;&lt;b&gt;&lt;u&gt;ECOLE MATERNELLE PASTEUR&lt;/b&gt;&lt;/u&gt;&lt;br&gt; (public)&lt;br&gt;&lt;br&gt;&lt;i&gt;TROYES');ECOLE_0100578Z.addTo(ECOLE);</v>
      </c>
    </row>
    <row r="625" spans="1:10" x14ac:dyDescent="0.2">
      <c r="A625" t="s">
        <v>185</v>
      </c>
      <c r="B625" t="s">
        <v>2131</v>
      </c>
      <c r="C625" t="s">
        <v>673</v>
      </c>
      <c r="D625" t="s">
        <v>4301</v>
      </c>
      <c r="E625" t="s">
        <v>4304</v>
      </c>
      <c r="F625" t="s">
        <v>3259</v>
      </c>
      <c r="G625" t="s">
        <v>5197</v>
      </c>
      <c r="H625" t="s">
        <v>5198</v>
      </c>
      <c r="I625" t="s">
        <v>3833</v>
      </c>
      <c r="J625" t="str">
        <f t="shared" si="9"/>
        <v>var ECOLE_0100591N=L.circle([48.2917243,4.0824266], 50, {color:'purple',fillColor:'purple',fillOpacity: 0.5});ECOLE_0100591N.bindPopup('&lt;p align=center&gt; &lt;font size=2&gt;&lt;b&gt;&lt;u&gt;ECOLE MATERNELLE LES TREVOIS&lt;/b&gt;&lt;/u&gt;&lt;br&gt; (public)&lt;br&gt;&lt;br&gt;&lt;i&gt;TROYES');ECOLE_0100591N.addTo(ECOLE);</v>
      </c>
    </row>
    <row r="626" spans="1:10" x14ac:dyDescent="0.2">
      <c r="A626" t="s">
        <v>185</v>
      </c>
      <c r="B626" t="s">
        <v>2132</v>
      </c>
      <c r="C626" t="s">
        <v>673</v>
      </c>
      <c r="D626" t="s">
        <v>4301</v>
      </c>
      <c r="E626" t="s">
        <v>4304</v>
      </c>
      <c r="F626" t="s">
        <v>3260</v>
      </c>
      <c r="G626" t="s">
        <v>5199</v>
      </c>
      <c r="H626" t="s">
        <v>5200</v>
      </c>
      <c r="I626" t="s">
        <v>3834</v>
      </c>
      <c r="J626" t="str">
        <f t="shared" si="9"/>
        <v>var ECOLE_0100670Z=L.circle([48.2908534,4.0939616], 50, {color:'purple',fillColor:'purple',fillOpacity: 0.5});ECOLE_0100670Z.bindPopup('&lt;p align=center&gt; &lt;font size=2&gt;&lt;b&gt;&lt;u&gt;ECOLE MATERNELLE MARCEL PAGNOL&lt;/b&gt;&lt;/u&gt;&lt;br&gt; (public)&lt;br&gt;&lt;br&gt;&lt;i&gt;TROYES');ECOLE_0100670Z.addTo(ECOLE);</v>
      </c>
    </row>
    <row r="627" spans="1:10" x14ac:dyDescent="0.2">
      <c r="A627" t="s">
        <v>185</v>
      </c>
      <c r="B627" t="s">
        <v>2133</v>
      </c>
      <c r="C627" t="s">
        <v>673</v>
      </c>
      <c r="D627" t="s">
        <v>4301</v>
      </c>
      <c r="E627" t="s">
        <v>4304</v>
      </c>
      <c r="F627" t="s">
        <v>3260</v>
      </c>
      <c r="G627" t="s">
        <v>5201</v>
      </c>
      <c r="H627" t="s">
        <v>5202</v>
      </c>
      <c r="I627" t="s">
        <v>3835</v>
      </c>
      <c r="J627" t="str">
        <f t="shared" si="9"/>
        <v>var ECOLE_0100671A=L.circle([48.2917722,4.0943407], 50, {color:'purple',fillColor:'purple',fillOpacity: 0.5});ECOLE_0100671A.bindPopup('&lt;p align=center&gt; &lt;font size=2&gt;&lt;b&gt;&lt;u&gt;ECOLE ELEMENTAIRE MARCEL PAGNOL&lt;/b&gt;&lt;/u&gt;&lt;br&gt; (public)&lt;br&gt;&lt;br&gt;&lt;i&gt;TROYES');ECOLE_0100671A.addTo(ECOLE);</v>
      </c>
    </row>
    <row r="628" spans="1:10" x14ac:dyDescent="0.2">
      <c r="A628" t="s">
        <v>185</v>
      </c>
      <c r="B628" t="s">
        <v>2134</v>
      </c>
      <c r="C628" t="s">
        <v>673</v>
      </c>
      <c r="D628" t="s">
        <v>4301</v>
      </c>
      <c r="E628" t="s">
        <v>4304</v>
      </c>
      <c r="F628" t="s">
        <v>503</v>
      </c>
      <c r="G628" t="s">
        <v>5203</v>
      </c>
      <c r="H628" t="s">
        <v>5204</v>
      </c>
      <c r="I628" t="s">
        <v>3836</v>
      </c>
      <c r="J628" t="str">
        <f t="shared" si="9"/>
        <v>var ECOLE_0100674D=L.circle([48.2702573,4.0804466], 50, {color:'purple',fillColor:'purple',fillOpacity: 0.5});ECOLE_0100674D.bindPopup('&lt;p align=center&gt; &lt;font size=2&gt;&lt;b&gt;&lt;u&gt;ECOLE MATERNELLE GEORGES CHARPAK&lt;/b&gt;&lt;/u&gt;&lt;br&gt; (public)&lt;br&gt;&lt;br&gt;&lt;i&gt;TROYES');ECOLE_0100674D.addTo(ECOLE);</v>
      </c>
    </row>
    <row r="629" spans="1:10" x14ac:dyDescent="0.2">
      <c r="A629" t="s">
        <v>185</v>
      </c>
      <c r="B629" t="s">
        <v>2135</v>
      </c>
      <c r="C629" t="s">
        <v>673</v>
      </c>
      <c r="D629" t="s">
        <v>4301</v>
      </c>
      <c r="E629" t="s">
        <v>4304</v>
      </c>
      <c r="F629" t="s">
        <v>503</v>
      </c>
      <c r="G629" t="s">
        <v>5203</v>
      </c>
      <c r="H629" t="s">
        <v>5204</v>
      </c>
      <c r="I629" t="s">
        <v>3837</v>
      </c>
      <c r="J629" t="str">
        <f t="shared" si="9"/>
        <v>var ECOLE_0100675E=L.circle([48.2702573,4.0804466], 50, {color:'purple',fillColor:'purple',fillOpacity: 0.5});ECOLE_0100675E.bindPopup('&lt;p align=center&gt; &lt;font size=2&gt;&lt;b&gt;&lt;u&gt;ECOLE ELEMENTAIRE GEORGES CHARPAK&lt;/b&gt;&lt;/u&gt;&lt;br&gt; (public)&lt;br&gt;&lt;br&gt;&lt;i&gt;TROYES');ECOLE_0100675E.addTo(ECOLE);</v>
      </c>
    </row>
    <row r="630" spans="1:10" x14ac:dyDescent="0.2">
      <c r="A630" t="s">
        <v>185</v>
      </c>
      <c r="B630" t="s">
        <v>2136</v>
      </c>
      <c r="C630" t="s">
        <v>673</v>
      </c>
      <c r="D630" t="s">
        <v>4301</v>
      </c>
      <c r="E630" t="s">
        <v>4304</v>
      </c>
      <c r="F630" t="s">
        <v>3254</v>
      </c>
      <c r="G630" t="s">
        <v>5205</v>
      </c>
      <c r="H630" t="s">
        <v>5206</v>
      </c>
      <c r="I630" t="s">
        <v>3838</v>
      </c>
      <c r="J630" t="str">
        <f t="shared" si="9"/>
        <v>var ECOLE_0100742C=L.circle([48.3038042,4.0513957], 50, {color:'purple',fillColor:'purple',fillOpacity: 0.5});ECOLE_0100742C.bindPopup('&lt;p align=center&gt; &lt;font size=2&gt;&lt;b&gt;&lt;u&gt;ECOLE ELEMENTAIRE CHARLES CHEVALIER&lt;/b&gt;&lt;/u&gt;&lt;br&gt; (public)&lt;br&gt;&lt;br&gt;&lt;i&gt;TROYES');ECOLE_0100742C.addTo(ECOLE);</v>
      </c>
    </row>
    <row r="631" spans="1:10" x14ac:dyDescent="0.2">
      <c r="A631" t="s">
        <v>185</v>
      </c>
      <c r="B631" t="s">
        <v>2137</v>
      </c>
      <c r="C631" t="s">
        <v>674</v>
      </c>
      <c r="D631" t="s">
        <v>4301</v>
      </c>
      <c r="E631" t="s">
        <v>4304</v>
      </c>
      <c r="F631" t="s">
        <v>220</v>
      </c>
      <c r="G631" t="s">
        <v>5207</v>
      </c>
      <c r="H631" t="s">
        <v>5208</v>
      </c>
      <c r="I631" t="s">
        <v>3839</v>
      </c>
      <c r="J631" t="str">
        <f t="shared" si="9"/>
        <v>var ECOLE_0100755S=L.circle([48.3065734,4.0660299], 50, {color:'purple',fillColor:'purple',fillOpacity: 0.5});ECOLE_0100755S.bindPopup('&lt;p align=center&gt; &lt;font size=2&gt;&lt;b&gt;&lt;u&gt;ECOLE PRIMAIRE LA SALLE&lt;/b&gt;&lt;/u&gt;&lt;br&gt; (privé)&lt;br&gt;&lt;br&gt;&lt;i&gt;TROYES');ECOLE_0100755S.addTo(ECOLE);</v>
      </c>
    </row>
    <row r="632" spans="1:10" x14ac:dyDescent="0.2">
      <c r="A632" t="s">
        <v>185</v>
      </c>
      <c r="B632" t="s">
        <v>2138</v>
      </c>
      <c r="C632" t="s">
        <v>674</v>
      </c>
      <c r="D632" t="s">
        <v>4301</v>
      </c>
      <c r="E632" t="s">
        <v>4304</v>
      </c>
      <c r="F632" t="s">
        <v>3261</v>
      </c>
      <c r="G632" t="s">
        <v>5209</v>
      </c>
      <c r="H632" t="s">
        <v>5210</v>
      </c>
      <c r="I632" t="s">
        <v>3840</v>
      </c>
      <c r="J632" t="str">
        <f t="shared" si="9"/>
        <v>var ECOLE_0100756T=L.circle([48.2915544,4.0779788], 50, {color:'purple',fillColor:'purple',fillOpacity: 0.5});ECOLE_0100756T.bindPopup('&lt;p align=center&gt; &lt;font size=2&gt;&lt;b&gt;&lt;u&gt;ECOLE PRIMAIRE SAINT PIERRE&lt;/b&gt;&lt;/u&gt;&lt;br&gt; (privé)&lt;br&gt;&lt;br&gt;&lt;i&gt;TROYES');ECOLE_0100756T.addTo(ECOLE);</v>
      </c>
    </row>
    <row r="633" spans="1:10" x14ac:dyDescent="0.2">
      <c r="A633" t="s">
        <v>185</v>
      </c>
      <c r="B633" t="s">
        <v>2139</v>
      </c>
      <c r="C633" t="s">
        <v>674</v>
      </c>
      <c r="D633" t="s">
        <v>4301</v>
      </c>
      <c r="E633" t="s">
        <v>4304</v>
      </c>
      <c r="F633" t="s">
        <v>3262</v>
      </c>
      <c r="G633" t="s">
        <v>1181</v>
      </c>
      <c r="H633" t="s">
        <v>1182</v>
      </c>
      <c r="I633" t="s">
        <v>3841</v>
      </c>
      <c r="J633" t="str">
        <f t="shared" si="9"/>
        <v>var ECOLE_0100757U=L.circle([48.295504,4.0742785], 50, {color:'purple',fillColor:'purple',fillOpacity: 0.5});ECOLE_0100757U.bindPopup('&lt;p align=center&gt; &lt;font size=2&gt;&lt;b&gt;&lt;u&gt;ECOLE PRIMAIRE SAINT FRANCOIS DE SALES&lt;/b&gt;&lt;/u&gt;&lt;br&gt; (privé)&lt;br&gt;&lt;br&gt;&lt;i&gt;TROYES');ECOLE_0100757U.addTo(ECOLE);</v>
      </c>
    </row>
    <row r="634" spans="1:10" x14ac:dyDescent="0.2">
      <c r="A634" t="s">
        <v>185</v>
      </c>
      <c r="B634" t="s">
        <v>2140</v>
      </c>
      <c r="C634" t="s">
        <v>674</v>
      </c>
      <c r="D634" t="s">
        <v>4301</v>
      </c>
      <c r="E634" t="s">
        <v>4304</v>
      </c>
      <c r="F634" t="s">
        <v>3263</v>
      </c>
      <c r="G634" t="s">
        <v>5211</v>
      </c>
      <c r="H634" t="s">
        <v>5212</v>
      </c>
      <c r="I634" t="s">
        <v>3842</v>
      </c>
      <c r="J634" t="str">
        <f t="shared" si="9"/>
        <v>var ECOLE_0100759W=L.circle([48.3044566,4.0656768], 50, {color:'purple',fillColor:'purple',fillOpacity: 0.5});ECOLE_0100759W.bindPopup('&lt;p align=center&gt; &lt;font size=2&gt;&lt;b&gt;&lt;u&gt;ECOLE PRIMAIRE SAINTE JULE&lt;/b&gt;&lt;/u&gt;&lt;br&gt; (privé)&lt;br&gt;&lt;br&gt;&lt;i&gt;TROYES');ECOLE_0100759W.addTo(ECOLE);</v>
      </c>
    </row>
    <row r="635" spans="1:10" x14ac:dyDescent="0.2">
      <c r="A635" t="s">
        <v>185</v>
      </c>
      <c r="B635" t="s">
        <v>2141</v>
      </c>
      <c r="C635" t="s">
        <v>674</v>
      </c>
      <c r="D635" t="s">
        <v>4301</v>
      </c>
      <c r="E635" t="s">
        <v>4304</v>
      </c>
      <c r="F635" t="s">
        <v>3264</v>
      </c>
      <c r="G635" t="s">
        <v>1179</v>
      </c>
      <c r="H635" t="s">
        <v>1180</v>
      </c>
      <c r="I635" t="s">
        <v>3843</v>
      </c>
      <c r="J635" t="str">
        <f t="shared" si="9"/>
        <v>var ECOLE_0100761Y=L.circle([48.2921276,4.0678559], 50, {color:'purple',fillColor:'purple',fillOpacity: 0.5});ECOLE_0100761Y.bindPopup('&lt;p align=center&gt; &lt;font size=2&gt;&lt;b&gt;&lt;u&gt;ECOLE PRIMAIRE SAINT DOMINIQUE SAVIO&lt;/b&gt;&lt;/u&gt;&lt;br&gt; (privé)&lt;br&gt;&lt;br&gt;&lt;i&gt;TROYES');ECOLE_0100761Y.addTo(ECOLE);</v>
      </c>
    </row>
    <row r="636" spans="1:10" x14ac:dyDescent="0.2">
      <c r="A636" t="s">
        <v>185</v>
      </c>
      <c r="B636" t="s">
        <v>2142</v>
      </c>
      <c r="C636" t="s">
        <v>674</v>
      </c>
      <c r="D636" t="s">
        <v>4301</v>
      </c>
      <c r="E636" t="s">
        <v>4304</v>
      </c>
      <c r="F636" t="s">
        <v>90</v>
      </c>
      <c r="G636" t="s">
        <v>5213</v>
      </c>
      <c r="H636" t="s">
        <v>5214</v>
      </c>
      <c r="I636" t="s">
        <v>6527</v>
      </c>
      <c r="J636" t="str">
        <f t="shared" si="9"/>
        <v>var ECOLE_0100762Z=L.circle([48.2977496,4.0656571], 50, {color:'purple',fillColor:'purple',fillOpacity: 0.5});ECOLE_0100762Z.bindPopup('&lt;p align=center&gt; &lt;font size=2&gt;&lt;b&gt;&lt;u&gt;ECOLE PRIMAIRE JEANNE D\'ARC&lt;/b&gt;&lt;/u&gt;&lt;br&gt; (privé)&lt;br&gt;&lt;br&gt;&lt;i&gt;TROYES');ECOLE_0100762Z.addTo(ECOLE);</v>
      </c>
    </row>
    <row r="637" spans="1:10" x14ac:dyDescent="0.2">
      <c r="A637" t="s">
        <v>185</v>
      </c>
      <c r="B637" t="s">
        <v>2143</v>
      </c>
      <c r="C637" t="s">
        <v>674</v>
      </c>
      <c r="D637" t="s">
        <v>4301</v>
      </c>
      <c r="E637" t="s">
        <v>4304</v>
      </c>
      <c r="F637" t="s">
        <v>3265</v>
      </c>
      <c r="G637" t="s">
        <v>5215</v>
      </c>
      <c r="H637" t="s">
        <v>5216</v>
      </c>
      <c r="I637" t="s">
        <v>3844</v>
      </c>
      <c r="J637" t="str">
        <f t="shared" si="9"/>
        <v>var ECOLE_0100763A=L.circle([48.3037589,4.0768543], 50, {color:'purple',fillColor:'purple',fillOpacity: 0.5});ECOLE_0100763A.bindPopup('&lt;p align=center&gt; &lt;font size=2&gt;&lt;b&gt;&lt;u&gt;ECOLE PRIMAIRE SAINTE MARIE&lt;/b&gt;&lt;/u&gt;&lt;br&gt; (privé)&lt;br&gt;&lt;br&gt;&lt;i&gt;TROYES');ECOLE_0100763A.addTo(ECOLE);</v>
      </c>
    </row>
    <row r="638" spans="1:10" x14ac:dyDescent="0.2">
      <c r="A638" t="s">
        <v>185</v>
      </c>
      <c r="B638" t="s">
        <v>2144</v>
      </c>
      <c r="C638" t="s">
        <v>674</v>
      </c>
      <c r="D638" t="s">
        <v>4301</v>
      </c>
      <c r="E638" t="s">
        <v>4304</v>
      </c>
      <c r="F638" t="s">
        <v>3266</v>
      </c>
      <c r="G638" t="s">
        <v>5217</v>
      </c>
      <c r="H638" t="s">
        <v>5218</v>
      </c>
      <c r="I638" t="s">
        <v>3845</v>
      </c>
      <c r="J638" t="str">
        <f t="shared" si="9"/>
        <v>var ECOLE_0100764B=L.circle([48.2969469,4.0704551], 50, {color:'purple',fillColor:'purple',fillOpacity: 0.5});ECOLE_0100764B.bindPopup('&lt;p align=center&gt; &lt;font size=2&gt;&lt;b&gt;&lt;u&gt;ECOLE ELEMENTAIRE SAINT BERNARD&lt;/b&gt;&lt;/u&gt;&lt;br&gt; (privé)&lt;br&gt;&lt;br&gt;&lt;i&gt;TROYES');ECOLE_0100764B.addTo(ECOLE);</v>
      </c>
    </row>
    <row r="639" spans="1:10" x14ac:dyDescent="0.2">
      <c r="A639" t="s">
        <v>185</v>
      </c>
      <c r="B639" t="s">
        <v>2145</v>
      </c>
      <c r="C639" t="s">
        <v>673</v>
      </c>
      <c r="D639" t="s">
        <v>4301</v>
      </c>
      <c r="E639" t="s">
        <v>4304</v>
      </c>
      <c r="F639" t="s">
        <v>3267</v>
      </c>
      <c r="G639" t="s">
        <v>5219</v>
      </c>
      <c r="H639" t="s">
        <v>5220</v>
      </c>
      <c r="I639" t="s">
        <v>3846</v>
      </c>
      <c r="J639" t="str">
        <f t="shared" si="9"/>
        <v>var ECOLE_0100800R=L.circle([48.307668,4.0757256], 50, {color:'purple',fillColor:'purple',fillOpacity: 0.5});ECOLE_0100800R.bindPopup('&lt;p align=center&gt; &lt;font size=2&gt;&lt;b&gt;&lt;u&gt;ECOLE ELEMENTAIRE TAUXELLES&lt;/b&gt;&lt;/u&gt;&lt;br&gt; (public)&lt;br&gt;&lt;br&gt;&lt;i&gt;TROYES');ECOLE_0100800R.addTo(ECOLE);</v>
      </c>
    </row>
    <row r="640" spans="1:10" x14ac:dyDescent="0.2">
      <c r="A640" t="s">
        <v>185</v>
      </c>
      <c r="B640" t="s">
        <v>2146</v>
      </c>
      <c r="C640" t="s">
        <v>673</v>
      </c>
      <c r="D640" t="s">
        <v>4301</v>
      </c>
      <c r="E640" t="s">
        <v>4304</v>
      </c>
      <c r="F640" t="s">
        <v>24</v>
      </c>
      <c r="G640" t="s">
        <v>5189</v>
      </c>
      <c r="H640" t="s">
        <v>5190</v>
      </c>
      <c r="I640" t="s">
        <v>3847</v>
      </c>
      <c r="J640" t="str">
        <f t="shared" si="9"/>
        <v>var ECOLE_0100818K=L.circle([48.2836649,4.0818095], 50, {color:'purple',fillColor:'purple',fillOpacity: 0.5});ECOLE_0100818K.bindPopup('&lt;p align=center&gt; &lt;font size=2&gt;&lt;b&gt;&lt;u&gt;ECOLE ELEMENTAIRE JEAN MACE&lt;/b&gt;&lt;/u&gt;&lt;br&gt; (public)&lt;br&gt;&lt;br&gt;&lt;i&gt;TROYES');ECOLE_0100818K.addTo(ECOLE);</v>
      </c>
    </row>
    <row r="641" spans="1:10" x14ac:dyDescent="0.2">
      <c r="A641" t="s">
        <v>185</v>
      </c>
      <c r="B641" t="s">
        <v>2147</v>
      </c>
      <c r="C641" t="s">
        <v>673</v>
      </c>
      <c r="D641" t="s">
        <v>4301</v>
      </c>
      <c r="E641" t="s">
        <v>4304</v>
      </c>
      <c r="F641" t="s">
        <v>3252</v>
      </c>
      <c r="G641" t="s">
        <v>5221</v>
      </c>
      <c r="H641" t="s">
        <v>5222</v>
      </c>
      <c r="I641" t="s">
        <v>3848</v>
      </c>
      <c r="J641" t="str">
        <f t="shared" si="9"/>
        <v>var ECOLE_0100882E=L.circle([48.2984773,4.0910654], 50, {color:'purple',fillColor:'purple',fillOpacity: 0.5});ECOLE_0100882E.bindPopup('&lt;p align=center&gt; &lt;font size=2&gt;&lt;b&gt;&lt;u&gt;ECOLE ELEMENTAIRE BLOSSIERES&lt;/b&gt;&lt;/u&gt;&lt;br&gt; (public)&lt;br&gt;&lt;br&gt;&lt;i&gt;TROYES');ECOLE_0100882E.addTo(ECOLE);</v>
      </c>
    </row>
    <row r="642" spans="1:10" x14ac:dyDescent="0.2">
      <c r="A642" t="s">
        <v>185</v>
      </c>
      <c r="B642" t="s">
        <v>2148</v>
      </c>
      <c r="C642" t="s">
        <v>673</v>
      </c>
      <c r="D642" t="s">
        <v>4301</v>
      </c>
      <c r="E642" t="s">
        <v>4304</v>
      </c>
      <c r="F642" t="s">
        <v>3268</v>
      </c>
      <c r="G642" t="s">
        <v>1369</v>
      </c>
      <c r="H642" t="s">
        <v>1370</v>
      </c>
      <c r="I642" t="s">
        <v>3849</v>
      </c>
      <c r="J642" t="str">
        <f t="shared" si="9"/>
        <v>var ECOLE_0100883F=L.circle([48.2904327,4.0662184], 50, {color:'purple',fillColor:'purple',fillOpacity: 0.5});ECOLE_0100883F.bindPopup('&lt;p align=center&gt; &lt;font size=2&gt;&lt;b&gt;&lt;u&gt;ECOLE PRIMAIRE PARADIS&lt;/b&gt;&lt;/u&gt;&lt;br&gt; (public)&lt;br&gt;&lt;br&gt;&lt;i&gt;TROYES');ECOLE_0100883F.addTo(ECOLE);</v>
      </c>
    </row>
    <row r="643" spans="1:10" x14ac:dyDescent="0.2">
      <c r="A643" t="s">
        <v>185</v>
      </c>
      <c r="B643" t="s">
        <v>2149</v>
      </c>
      <c r="C643" t="s">
        <v>673</v>
      </c>
      <c r="D643" t="s">
        <v>4301</v>
      </c>
      <c r="E643" t="s">
        <v>4304</v>
      </c>
      <c r="F643" t="s">
        <v>288</v>
      </c>
      <c r="G643" t="s">
        <v>5223</v>
      </c>
      <c r="H643" t="s">
        <v>5224</v>
      </c>
      <c r="I643" t="s">
        <v>3850</v>
      </c>
      <c r="J643" t="str">
        <f t="shared" ref="J643:J706" si="10">"var "&amp;D643&amp;"_"&amp;B643&amp;"=L.circle(["&amp;G643&amp;","&amp;H643&amp;"], 50, {color:'"&amp; E643&amp;"',fillColor:'"&amp;E643&amp;"',fillOpacity: 0.5});"&amp;D643&amp;"_"&amp;B643&amp;".bindPopup('&lt;p align=center&gt; &lt;font size=2&gt;&lt;b&gt;&lt;u&gt;"&amp;I643&amp;"&lt;/b&gt;&lt;/u&gt;&lt;br&gt; "&amp;C643&amp;"&lt;br&gt;&lt;br&gt;&lt;i&gt;"&amp;A643&amp;"');"&amp;D643&amp;"_"&amp;B643&amp;".addTo("&amp;D643&amp;");"</f>
        <v>var ECOLE_0100934L=L.circle([48.2998418,4.0694391], 50, {color:'purple',fillColor:'purple',fillOpacity: 0.5});ECOLE_0100934L.bindPopup('&lt;p align=center&gt; &lt;font size=2&gt;&lt;b&gt;&lt;u&gt;ECOLE MATERNELLE DIDEROT&lt;/b&gt;&lt;/u&gt;&lt;br&gt; (public)&lt;br&gt;&lt;br&gt;&lt;i&gt;TROYES');ECOLE_0100934L.addTo(ECOLE);</v>
      </c>
    </row>
    <row r="644" spans="1:10" x14ac:dyDescent="0.2">
      <c r="A644" t="s">
        <v>185</v>
      </c>
      <c r="B644" t="s">
        <v>2150</v>
      </c>
      <c r="C644" t="s">
        <v>673</v>
      </c>
      <c r="D644" t="s">
        <v>4301</v>
      </c>
      <c r="E644" t="s">
        <v>4304</v>
      </c>
      <c r="F644" t="s">
        <v>3269</v>
      </c>
      <c r="G644" t="s">
        <v>5225</v>
      </c>
      <c r="H644" t="s">
        <v>5226</v>
      </c>
      <c r="I644" t="s">
        <v>3851</v>
      </c>
      <c r="J644" t="str">
        <f t="shared" si="10"/>
        <v>var ECOLE_0100940T=L.circle([48.3095371,4.0667589], 50, {color:'purple',fillColor:'purple',fillOpacity: 0.5});ECOLE_0100940T.bindPopup('&lt;p align=center&gt; &lt;font size=2&gt;&lt;b&gt;&lt;u&gt;ECOLE PRIMAIRE PREIZE&lt;/b&gt;&lt;/u&gt;&lt;br&gt; (public)&lt;br&gt;&lt;br&gt;&lt;i&gt;TROYES');ECOLE_0100940T.addTo(ECOLE);</v>
      </c>
    </row>
    <row r="645" spans="1:10" x14ac:dyDescent="0.2">
      <c r="A645" t="s">
        <v>185</v>
      </c>
      <c r="B645" t="s">
        <v>2151</v>
      </c>
      <c r="C645" t="s">
        <v>673</v>
      </c>
      <c r="D645" t="s">
        <v>4301</v>
      </c>
      <c r="E645" t="s">
        <v>4304</v>
      </c>
      <c r="F645" t="s">
        <v>3270</v>
      </c>
      <c r="G645" t="s">
        <v>5227</v>
      </c>
      <c r="H645" t="s">
        <v>5228</v>
      </c>
      <c r="I645" t="s">
        <v>3856</v>
      </c>
      <c r="J645" t="str">
        <f t="shared" si="10"/>
        <v>var ECOLE_0100983P=L.circle([48.3151228,4.0747461], 50, {color:'purple',fillColor:'purple',fillOpacity: 0.5});ECOLE_0100983P.bindPopup('&lt;p align=center&gt; &lt;font size=2&gt;&lt;b&gt;&lt;u&gt;ECOLE MATERNELLE LOUIS DUMONT&lt;/b&gt;&lt;/u&gt;&lt;br&gt; (public)&lt;br&gt;&lt;br&gt;&lt;i&gt;TROYES');ECOLE_0100983P.addTo(ECOLE);</v>
      </c>
    </row>
    <row r="646" spans="1:10" x14ac:dyDescent="0.2">
      <c r="A646" t="s">
        <v>185</v>
      </c>
      <c r="B646" t="s">
        <v>2152</v>
      </c>
      <c r="C646" t="s">
        <v>673</v>
      </c>
      <c r="D646" t="s">
        <v>4301</v>
      </c>
      <c r="E646" t="s">
        <v>4304</v>
      </c>
      <c r="F646" t="s">
        <v>3271</v>
      </c>
      <c r="G646" t="s">
        <v>5229</v>
      </c>
      <c r="H646" t="s">
        <v>5230</v>
      </c>
      <c r="I646" t="s">
        <v>3858</v>
      </c>
      <c r="J646" t="str">
        <f t="shared" si="10"/>
        <v>var ECOLE_0101019D=L.circle([48.2873977,4.0838371], 50, {color:'purple',fillColor:'purple',fillOpacity: 0.5});ECOLE_0101019D.bindPopup('&lt;p align=center&gt; &lt;font size=2&gt;&lt;b&gt;&lt;u&gt;ECOLE ELEMENTAIRE CHARLES DUTREIX&lt;/b&gt;&lt;/u&gt;&lt;br&gt; (public)&lt;br&gt;&lt;br&gt;&lt;i&gt;TROYES');ECOLE_0101019D.addTo(ECOLE);</v>
      </c>
    </row>
    <row r="647" spans="1:10" x14ac:dyDescent="0.2">
      <c r="A647" t="s">
        <v>185</v>
      </c>
      <c r="B647" t="s">
        <v>2153</v>
      </c>
      <c r="C647" t="s">
        <v>674</v>
      </c>
      <c r="D647" t="s">
        <v>4301</v>
      </c>
      <c r="E647" t="s">
        <v>4304</v>
      </c>
      <c r="F647" t="s">
        <v>3272</v>
      </c>
      <c r="G647" t="s">
        <v>5231</v>
      </c>
      <c r="H647" t="s">
        <v>5232</v>
      </c>
      <c r="I647" t="s">
        <v>3860</v>
      </c>
      <c r="J647" t="str">
        <f t="shared" si="10"/>
        <v>var ECOLE_0101124T=L.circle([48.2869557,4.0774533], 50, {color:'purple',fillColor:'purple',fillOpacity: 0.5});ECOLE_0101124T.bindPopup('&lt;p align=center&gt; &lt;font size=2&gt;&lt;b&gt;&lt;u&gt;ECOLE PRIMAIRE BLANCHEFLEUR&lt;/b&gt;&lt;/u&gt;&lt;br&gt; (privé)&lt;br&gt;&lt;br&gt;&lt;i&gt;TROYES');ECOLE_0101124T.addTo(ECOLE);</v>
      </c>
    </row>
    <row r="648" spans="1:10" x14ac:dyDescent="0.2">
      <c r="A648" t="s">
        <v>2154</v>
      </c>
      <c r="B648" t="s">
        <v>2155</v>
      </c>
      <c r="C648" t="s">
        <v>673</v>
      </c>
      <c r="D648" t="s">
        <v>4301</v>
      </c>
      <c r="E648" t="s">
        <v>4304</v>
      </c>
      <c r="F648" t="s">
        <v>553</v>
      </c>
      <c r="G648" t="s">
        <v>5233</v>
      </c>
      <c r="H648" t="s">
        <v>5234</v>
      </c>
      <c r="I648" t="s">
        <v>3077</v>
      </c>
      <c r="J648" t="str">
        <f t="shared" si="10"/>
        <v>var ECOLE_0100599X=L.circle([48.4701484,3.899932], 50, {color:'purple',fillColor:'purple',fillOpacity: 0.5});ECOLE_0100599X.bindPopup('&lt;p align=center&gt; &lt;font size=2&gt;&lt;b&gt;&lt;u&gt;ECOLE ELEMENTAIRE&lt;/b&gt;&lt;/u&gt;&lt;br&gt; (public)&lt;br&gt;&lt;br&gt;&lt;i&gt;VALLANT-SAINT-GEORGES');ECOLE_0100599X.addTo(ECOLE);</v>
      </c>
    </row>
    <row r="649" spans="1:10" x14ac:dyDescent="0.2">
      <c r="A649" t="s">
        <v>2156</v>
      </c>
      <c r="B649" t="s">
        <v>2157</v>
      </c>
      <c r="C649" t="s">
        <v>673</v>
      </c>
      <c r="D649" t="s">
        <v>4301</v>
      </c>
      <c r="E649" t="s">
        <v>4304</v>
      </c>
      <c r="F649" t="s">
        <v>553</v>
      </c>
      <c r="G649" t="s">
        <v>5235</v>
      </c>
      <c r="H649" t="s">
        <v>5236</v>
      </c>
      <c r="I649" t="s">
        <v>1448</v>
      </c>
      <c r="J649" t="str">
        <f t="shared" si="10"/>
        <v>var ECOLE_0100836E=L.circle([48.0274966,4.0176441], 50, {color:'purple',fillColor:'purple',fillOpacity: 0.5});ECOLE_0100836E.bindPopup('&lt;p align=center&gt; &lt;font size=2&gt;&lt;b&gt;&lt;u&gt;ECOLE MATERNELLE&lt;/b&gt;&lt;/u&gt;&lt;br&gt; (public)&lt;br&gt;&lt;br&gt;&lt;i&gt;VANLAY');ECOLE_0100836E.addTo(ECOLE);</v>
      </c>
    </row>
    <row r="650" spans="1:10" x14ac:dyDescent="0.2">
      <c r="A650" t="s">
        <v>2158</v>
      </c>
      <c r="B650" t="s">
        <v>2159</v>
      </c>
      <c r="C650" t="s">
        <v>673</v>
      </c>
      <c r="D650" t="s">
        <v>4301</v>
      </c>
      <c r="E650" t="s">
        <v>4304</v>
      </c>
      <c r="F650" t="s">
        <v>553</v>
      </c>
      <c r="G650" t="s">
        <v>5237</v>
      </c>
      <c r="H650" t="s">
        <v>5238</v>
      </c>
      <c r="I650" t="s">
        <v>3075</v>
      </c>
      <c r="J650" t="str">
        <f t="shared" si="10"/>
        <v>var ECOLE_0100604C=L.circle([48.2227757,3.9218068], 50, {color:'purple',fillColor:'purple',fillOpacity: 0.5});ECOLE_0100604C.bindPopup('&lt;p align=center&gt; &lt;font size=2&gt;&lt;b&gt;&lt;u&gt;ECOLE PRIMAIRE&lt;/b&gt;&lt;/u&gt;&lt;br&gt; (public)&lt;br&gt;&lt;br&gt;&lt;i&gt;VAUCHASSIS');ECOLE_0100604C.addTo(ECOLE);</v>
      </c>
    </row>
    <row r="651" spans="1:10" x14ac:dyDescent="0.2">
      <c r="A651" t="s">
        <v>2160</v>
      </c>
      <c r="B651" t="s">
        <v>2161</v>
      </c>
      <c r="C651" t="s">
        <v>673</v>
      </c>
      <c r="D651" t="s">
        <v>4301</v>
      </c>
      <c r="E651" t="s">
        <v>4304</v>
      </c>
      <c r="F651" t="s">
        <v>553</v>
      </c>
      <c r="G651" t="s">
        <v>5239</v>
      </c>
      <c r="H651" t="s">
        <v>5240</v>
      </c>
      <c r="I651" t="s">
        <v>3077</v>
      </c>
      <c r="J651" t="str">
        <f t="shared" si="10"/>
        <v>var ECOLE_0100607F=L.circle([48.1772257,4.1899818], 50, {color:'purple',fillColor:'purple',fillOpacity: 0.5});ECOLE_0100607F.bindPopup('&lt;p align=center&gt; &lt;font size=2&gt;&lt;b&gt;&lt;u&gt;ECOLE ELEMENTAIRE&lt;/b&gt;&lt;/u&gt;&lt;br&gt; (public)&lt;br&gt;&lt;br&gt;&lt;i&gt;VAUDES');ECOLE_0100607F.addTo(ECOLE);</v>
      </c>
    </row>
    <row r="652" spans="1:10" x14ac:dyDescent="0.2">
      <c r="A652" t="s">
        <v>192</v>
      </c>
      <c r="B652" t="s">
        <v>2162</v>
      </c>
      <c r="C652" t="s">
        <v>673</v>
      </c>
      <c r="D652" t="s">
        <v>4301</v>
      </c>
      <c r="E652" t="s">
        <v>4304</v>
      </c>
      <c r="F652" t="s">
        <v>3273</v>
      </c>
      <c r="G652" t="s">
        <v>5241</v>
      </c>
      <c r="H652" t="s">
        <v>5242</v>
      </c>
      <c r="I652" t="s">
        <v>3862</v>
      </c>
      <c r="J652" t="str">
        <f t="shared" si="10"/>
        <v>var ECOLE_0100610J=L.circle([48.2365586,4.4670891], 50, {color:'purple',fillColor:'purple',fillOpacity: 0.5});ECOLE_0100610J.bindPopup('&lt;p align=center&gt; &lt;font size=2&gt;&lt;b&gt;&lt;u&gt;ECOLE ELEMENTAIRE PIERRE ET MARIE CURIE&lt;/b&gt;&lt;/u&gt;&lt;br&gt; (public)&lt;br&gt;&lt;br&gt;&lt;i&gt;VENDEUVRE-SUR-BARSE');ECOLE_0100610J.addTo(ECOLE);</v>
      </c>
    </row>
    <row r="653" spans="1:10" x14ac:dyDescent="0.2">
      <c r="A653" t="s">
        <v>192</v>
      </c>
      <c r="B653" t="s">
        <v>2163</v>
      </c>
      <c r="C653" t="s">
        <v>673</v>
      </c>
      <c r="D653" t="s">
        <v>4301</v>
      </c>
      <c r="E653" t="s">
        <v>4304</v>
      </c>
      <c r="F653" t="s">
        <v>3274</v>
      </c>
      <c r="G653" t="s">
        <v>5243</v>
      </c>
      <c r="H653" t="s">
        <v>5244</v>
      </c>
      <c r="I653" t="s">
        <v>3863</v>
      </c>
      <c r="J653" t="str">
        <f t="shared" si="10"/>
        <v>var ECOLE_0100611K=L.circle([48.2385266,4.4694906], 50, {color:'purple',fillColor:'purple',fillOpacity: 0.5});ECOLE_0100611K.bindPopup('&lt;p align=center&gt; &lt;font size=2&gt;&lt;b&gt;&lt;u&gt;ECOLE MATERNELLE THEOPHILE BOUTIOT&lt;/b&gt;&lt;/u&gt;&lt;br&gt; (public)&lt;br&gt;&lt;br&gt;&lt;i&gt;VENDEUVRE-SUR-BARSE');ECOLE_0100611K.addTo(ECOLE);</v>
      </c>
    </row>
    <row r="654" spans="1:10" x14ac:dyDescent="0.2">
      <c r="A654" t="s">
        <v>192</v>
      </c>
      <c r="B654" t="s">
        <v>2164</v>
      </c>
      <c r="C654" t="s">
        <v>673</v>
      </c>
      <c r="D654" t="s">
        <v>4301</v>
      </c>
      <c r="E654" t="s">
        <v>4304</v>
      </c>
      <c r="F654" t="s">
        <v>3159</v>
      </c>
      <c r="G654" t="s">
        <v>5245</v>
      </c>
      <c r="H654" t="s">
        <v>5246</v>
      </c>
      <c r="I654" t="s">
        <v>3684</v>
      </c>
      <c r="J654" t="str">
        <f t="shared" si="10"/>
        <v>var ECOLE_0100885H=L.circle([48.2377816,4.4766985], 50, {color:'purple',fillColor:'purple',fillOpacity: 0.5});ECOLE_0100885H.bindPopup('&lt;p align=center&gt; &lt;font size=2&gt;&lt;b&gt;&lt;u&gt;ECOLE MATERNELLE BELLEVUE&lt;/b&gt;&lt;/u&gt;&lt;br&gt; (public)&lt;br&gt;&lt;br&gt;&lt;i&gt;VENDEUVRE-SUR-BARSE');ECOLE_0100885H.addTo(ECOLE);</v>
      </c>
    </row>
    <row r="655" spans="1:10" x14ac:dyDescent="0.2">
      <c r="A655" t="s">
        <v>2165</v>
      </c>
      <c r="B655" t="s">
        <v>2166</v>
      </c>
      <c r="C655" t="s">
        <v>673</v>
      </c>
      <c r="D655" t="s">
        <v>4301</v>
      </c>
      <c r="E655" t="s">
        <v>4304</v>
      </c>
      <c r="F655" t="s">
        <v>3275</v>
      </c>
      <c r="G655" t="s">
        <v>5247</v>
      </c>
      <c r="H655" t="s">
        <v>5248</v>
      </c>
      <c r="I655" t="s">
        <v>3864</v>
      </c>
      <c r="J655" t="str">
        <f t="shared" si="10"/>
        <v>var ECOLE_0100615P=L.circle([48.2313624,4.1474726], 50, {color:'purple',fillColor:'purple',fillOpacity: 0.5});ECOLE_0100615P.bindPopup('&lt;p align=center&gt; &lt;font size=2&gt;&lt;b&gt;&lt;u&gt;ECOLE ELEMENTAIRE LES TEMPLIERS&lt;/b&gt;&lt;/u&gt;&lt;br&gt; (public)&lt;br&gt;&lt;br&gt;&lt;i&gt;VERRIERES');ECOLE_0100615P.addTo(ECOLE);</v>
      </c>
    </row>
    <row r="656" spans="1:10" x14ac:dyDescent="0.2">
      <c r="A656" t="s">
        <v>2165</v>
      </c>
      <c r="B656" t="s">
        <v>2167</v>
      </c>
      <c r="C656" t="s">
        <v>673</v>
      </c>
      <c r="D656" t="s">
        <v>4301</v>
      </c>
      <c r="E656" t="s">
        <v>4304</v>
      </c>
      <c r="F656" t="s">
        <v>3275</v>
      </c>
      <c r="G656" t="s">
        <v>5247</v>
      </c>
      <c r="H656" t="s">
        <v>5248</v>
      </c>
      <c r="I656" t="s">
        <v>3865</v>
      </c>
      <c r="J656" t="str">
        <f t="shared" si="10"/>
        <v>var ECOLE_0100850V=L.circle([48.2313624,4.1474726], 50, {color:'purple',fillColor:'purple',fillOpacity: 0.5});ECOLE_0100850V.bindPopup('&lt;p align=center&gt; &lt;font size=2&gt;&lt;b&gt;&lt;u&gt;ECOLE MATERNELLE LES TEMPLIERS&lt;/b&gt;&lt;/u&gt;&lt;br&gt; (public)&lt;br&gt;&lt;br&gt;&lt;i&gt;VERRIERES');ECOLE_0100850V.addTo(ECOLE);</v>
      </c>
    </row>
    <row r="657" spans="1:10" x14ac:dyDescent="0.2">
      <c r="A657" t="s">
        <v>2168</v>
      </c>
      <c r="B657" t="s">
        <v>2169</v>
      </c>
      <c r="C657" t="s">
        <v>673</v>
      </c>
      <c r="D657" t="s">
        <v>4301</v>
      </c>
      <c r="E657" t="s">
        <v>4304</v>
      </c>
      <c r="F657" t="s">
        <v>553</v>
      </c>
      <c r="G657" t="s">
        <v>5249</v>
      </c>
      <c r="H657" t="s">
        <v>5250</v>
      </c>
      <c r="I657" t="s">
        <v>3075</v>
      </c>
      <c r="J657" t="str">
        <f t="shared" si="10"/>
        <v>var ECOLE_0100618T=L.circle([48.3105481,4.1437859], 50, {color:'purple',fillColor:'purple',fillOpacity: 0.5});ECOLE_0100618T.bindPopup('&lt;p align=center&gt; &lt;font size=2&gt;&lt;b&gt;&lt;u&gt;ECOLE PRIMAIRE&lt;/b&gt;&lt;/u&gt;&lt;br&gt; (public)&lt;br&gt;&lt;br&gt;&lt;i&gt;VILLECHETIF');ECOLE_0100618T.addTo(ECOLE);</v>
      </c>
    </row>
    <row r="658" spans="1:10" x14ac:dyDescent="0.2">
      <c r="A658" t="s">
        <v>2170</v>
      </c>
      <c r="B658" t="s">
        <v>2171</v>
      </c>
      <c r="C658" t="s">
        <v>673</v>
      </c>
      <c r="D658" t="s">
        <v>4301</v>
      </c>
      <c r="E658" t="s">
        <v>4304</v>
      </c>
      <c r="F658" t="s">
        <v>553</v>
      </c>
      <c r="G658" t="s">
        <v>5251</v>
      </c>
      <c r="H658" t="s">
        <v>5252</v>
      </c>
      <c r="I658" t="s">
        <v>3077</v>
      </c>
      <c r="J658" t="str">
        <f t="shared" si="10"/>
        <v>var ECOLE_0100622X=L.circle([48.199403,4.0872892], 50, {color:'purple',fillColor:'purple',fillOpacity: 0.5});ECOLE_0100622X.bindPopup('&lt;p align=center&gt; &lt;font size=2&gt;&lt;b&gt;&lt;u&gt;ECOLE ELEMENTAIRE&lt;/b&gt;&lt;/u&gt;&lt;br&gt; (public)&lt;br&gt;&lt;br&gt;&lt;i&gt;VILLEMEREUIL');ECOLE_0100622X.addTo(ECOLE);</v>
      </c>
    </row>
    <row r="659" spans="1:10" x14ac:dyDescent="0.2">
      <c r="A659" t="s">
        <v>2172</v>
      </c>
      <c r="B659" t="s">
        <v>2173</v>
      </c>
      <c r="C659" t="s">
        <v>673</v>
      </c>
      <c r="D659" t="s">
        <v>4301</v>
      </c>
      <c r="E659" t="s">
        <v>4304</v>
      </c>
      <c r="F659" t="s">
        <v>553</v>
      </c>
      <c r="G659" t="s">
        <v>5253</v>
      </c>
      <c r="H659" t="s">
        <v>5254</v>
      </c>
      <c r="I659" t="s">
        <v>3075</v>
      </c>
      <c r="J659" t="str">
        <f t="shared" si="10"/>
        <v>var ECOLE_0100626B=L.circle([48.1791203,4.2259239], 50, {color:'purple',fillColor:'purple',fillOpacity: 0.5});ECOLE_0100626B.bindPopup('&lt;p align=center&gt; &lt;font size=2&gt;&lt;b&gt;&lt;u&gt;ECOLE PRIMAIRE&lt;/b&gt;&lt;/u&gt;&lt;br&gt; (public)&lt;br&gt;&lt;br&gt;&lt;i&gt;VILLEMOYENNE');ECOLE_0100626B.addTo(ECOLE);</v>
      </c>
    </row>
    <row r="660" spans="1:10" x14ac:dyDescent="0.2">
      <c r="A660" t="s">
        <v>2174</v>
      </c>
      <c r="B660" t="s">
        <v>2175</v>
      </c>
      <c r="C660" t="s">
        <v>673</v>
      </c>
      <c r="D660" t="s">
        <v>4301</v>
      </c>
      <c r="E660" t="s">
        <v>4304</v>
      </c>
      <c r="F660" t="s">
        <v>3276</v>
      </c>
      <c r="G660" t="s">
        <v>5255</v>
      </c>
      <c r="H660" t="s">
        <v>5256</v>
      </c>
      <c r="I660" t="s">
        <v>3866</v>
      </c>
      <c r="J660" t="str">
        <f t="shared" si="10"/>
        <v>var ECOLE_0100628D=L.circle([48.5908563,3.5558047], 50, {color:'purple',fillColor:'purple',fillOpacity: 0.5});ECOLE_0100628D.bindPopup('&lt;p align=center&gt; &lt;font size=2&gt;&lt;b&gt;&lt;u&gt;ECOLE ELEMENTAIRE GROUPE SCOLAIRE DE LA NOXE&lt;/b&gt;&lt;/u&gt;&lt;br&gt; (public)&lt;br&gt;&lt;br&gt;&lt;i&gt;VILLENAUXE-LA-GRANDE');ECOLE_0100628D.addTo(ECOLE);</v>
      </c>
    </row>
    <row r="661" spans="1:10" x14ac:dyDescent="0.2">
      <c r="A661" t="s">
        <v>2174</v>
      </c>
      <c r="B661" t="s">
        <v>2176</v>
      </c>
      <c r="C661" t="s">
        <v>673</v>
      </c>
      <c r="D661" t="s">
        <v>4301</v>
      </c>
      <c r="E661" t="s">
        <v>4304</v>
      </c>
      <c r="F661" t="s">
        <v>3276</v>
      </c>
      <c r="G661" t="s">
        <v>5257</v>
      </c>
      <c r="H661" t="s">
        <v>5258</v>
      </c>
      <c r="I661" t="s">
        <v>3867</v>
      </c>
      <c r="J661" t="str">
        <f t="shared" si="10"/>
        <v>var ECOLE_0100629E=L.circle([48.5909211,3.5561823], 50, {color:'purple',fillColor:'purple',fillOpacity: 0.5});ECOLE_0100629E.bindPopup('&lt;p align=center&gt; &lt;font size=2&gt;&lt;b&gt;&lt;u&gt;ECOLE MATERNELLE GROUPE SCOLAIRE DE LA NOXE&lt;/b&gt;&lt;/u&gt;&lt;br&gt; (public)&lt;br&gt;&lt;br&gt;&lt;i&gt;VILLENAUXE-LA-GRANDE');ECOLE_0100629E.addTo(ECOLE);</v>
      </c>
    </row>
    <row r="662" spans="1:10" x14ac:dyDescent="0.2">
      <c r="A662" t="s">
        <v>2177</v>
      </c>
      <c r="B662" t="s">
        <v>2178</v>
      </c>
      <c r="C662" t="s">
        <v>673</v>
      </c>
      <c r="D662" t="s">
        <v>4301</v>
      </c>
      <c r="E662" t="s">
        <v>4304</v>
      </c>
      <c r="F662" t="s">
        <v>553</v>
      </c>
      <c r="G662" t="s">
        <v>5259</v>
      </c>
      <c r="H662" t="s">
        <v>5260</v>
      </c>
      <c r="I662" t="s">
        <v>3077</v>
      </c>
      <c r="J662" t="str">
        <f t="shared" si="10"/>
        <v>var ECOLE_0100837F=L.circle([48.1167217,4.7881784], 50, {color:'purple',fillColor:'purple',fillOpacity: 0.5});ECOLE_0100837F.bindPopup('&lt;p align=center&gt; &lt;font size=2&gt;&lt;b&gt;&lt;u&gt;ECOLE ELEMENTAIRE&lt;/b&gt;&lt;/u&gt;&lt;br&gt; (public)&lt;br&gt;&lt;br&gt;&lt;i&gt;VILLE-SOUS-LA-FERTE');ECOLE_0100837F.addTo(ECOLE);</v>
      </c>
    </row>
    <row r="663" spans="1:10" x14ac:dyDescent="0.2">
      <c r="A663" t="s">
        <v>2177</v>
      </c>
      <c r="B663" t="s">
        <v>2179</v>
      </c>
      <c r="C663" t="s">
        <v>673</v>
      </c>
      <c r="D663" t="s">
        <v>4301</v>
      </c>
      <c r="E663" t="s">
        <v>4304</v>
      </c>
      <c r="F663" t="s">
        <v>553</v>
      </c>
      <c r="G663" t="s">
        <v>5261</v>
      </c>
      <c r="H663" t="s">
        <v>5262</v>
      </c>
      <c r="I663" t="s">
        <v>3075</v>
      </c>
      <c r="J663" t="str">
        <f t="shared" si="10"/>
        <v>var ECOLE_0101064C=L.circle([48.1445446,4.783711], 50, {color:'purple',fillColor:'purple',fillOpacity: 0.5});ECOLE_0101064C.bindPopup('&lt;p align=center&gt; &lt;font size=2&gt;&lt;b&gt;&lt;u&gt;ECOLE PRIMAIRE&lt;/b&gt;&lt;/u&gt;&lt;br&gt; (public)&lt;br&gt;&lt;br&gt;&lt;i&gt;VILLE-SOUS-LA-FERTE');ECOLE_0101064C.addTo(ECOLE);</v>
      </c>
    </row>
    <row r="664" spans="1:10" x14ac:dyDescent="0.2">
      <c r="A664" t="s">
        <v>2180</v>
      </c>
      <c r="B664" t="s">
        <v>2181</v>
      </c>
      <c r="C664" t="s">
        <v>673</v>
      </c>
      <c r="D664" t="s">
        <v>4301</v>
      </c>
      <c r="E664" t="s">
        <v>4304</v>
      </c>
      <c r="F664" t="s">
        <v>553</v>
      </c>
      <c r="G664" t="s">
        <v>5263</v>
      </c>
      <c r="H664" t="s">
        <v>5264</v>
      </c>
      <c r="I664" t="s">
        <v>3077</v>
      </c>
      <c r="J664" t="str">
        <f t="shared" si="10"/>
        <v>var ECOLE_0100647Z=L.circle([48.198773,4.3818056], 50, {color:'purple',fillColor:'purple',fillOpacity: 0.5});ECOLE_0100647Z.bindPopup('&lt;p align=center&gt; &lt;font size=2&gt;&lt;b&gt;&lt;u&gt;ECOLE ELEMENTAIRE&lt;/b&gt;&lt;/u&gt;&lt;br&gt; (public)&lt;br&gt;&lt;br&gt;&lt;i&gt;VILLY-EN-TRODES');ECOLE_0100647Z.addTo(ECOLE);</v>
      </c>
    </row>
    <row r="665" spans="1:10" x14ac:dyDescent="0.2">
      <c r="A665" t="s">
        <v>2182</v>
      </c>
      <c r="B665" t="s">
        <v>2183</v>
      </c>
      <c r="C665" t="s">
        <v>673</v>
      </c>
      <c r="D665" t="s">
        <v>4301</v>
      </c>
      <c r="E665" t="s">
        <v>4304</v>
      </c>
      <c r="F665" t="s">
        <v>553</v>
      </c>
      <c r="G665" t="s">
        <v>5265</v>
      </c>
      <c r="H665" t="s">
        <v>5266</v>
      </c>
      <c r="I665" t="s">
        <v>3075</v>
      </c>
      <c r="J665" t="str">
        <f t="shared" si="10"/>
        <v>var ECOLE_0100650C=L.circle([48.1427602,4.3031235], 50, {color:'purple',fillColor:'purple',fillOpacity: 0.5});ECOLE_0100650C.bindPopup('&lt;p align=center&gt; &lt;font size=2&gt;&lt;b&gt;&lt;u&gt;ECOLE PRIMAIRE&lt;/b&gt;&lt;/u&gt;&lt;br&gt; (public)&lt;br&gt;&lt;br&gt;&lt;i&gt;VIREY-SOUS-BAR');ECOLE_0100650C.addTo(ECOLE);</v>
      </c>
    </row>
    <row r="666" spans="1:10" x14ac:dyDescent="0.2">
      <c r="A666" t="s">
        <v>2184</v>
      </c>
      <c r="B666" t="s">
        <v>2185</v>
      </c>
      <c r="C666" t="s">
        <v>673</v>
      </c>
      <c r="D666" t="s">
        <v>4301</v>
      </c>
      <c r="E666" t="s">
        <v>4304</v>
      </c>
      <c r="F666" t="s">
        <v>553</v>
      </c>
      <c r="G666" t="s">
        <v>5267</v>
      </c>
      <c r="H666" t="s">
        <v>5268</v>
      </c>
      <c r="I666" t="s">
        <v>3077</v>
      </c>
      <c r="J666" t="str">
        <f t="shared" si="10"/>
        <v>var ECOLE_0511609X=L.circle([49.0784446,4.1770742], 50, {color:'purple',fillColor:'purple',fillOpacity: 0.5});ECOLE_0511609X.bindPopup('&lt;p align=center&gt; &lt;font size=2&gt;&lt;b&gt;&lt;u&gt;ECOLE ELEMENTAIRE&lt;/b&gt;&lt;/u&gt;&lt;br&gt; (public)&lt;br&gt;&lt;br&gt;&lt;i&gt;AMBONNAY');ECOLE_0511609X.addTo(ECOLE);</v>
      </c>
    </row>
    <row r="667" spans="1:10" x14ac:dyDescent="0.2">
      <c r="A667" t="s">
        <v>2184</v>
      </c>
      <c r="B667" t="s">
        <v>2186</v>
      </c>
      <c r="C667" t="s">
        <v>673</v>
      </c>
      <c r="D667" t="s">
        <v>4301</v>
      </c>
      <c r="E667" t="s">
        <v>4304</v>
      </c>
      <c r="F667" t="s">
        <v>553</v>
      </c>
      <c r="G667" t="s">
        <v>5269</v>
      </c>
      <c r="H667" t="s">
        <v>5270</v>
      </c>
      <c r="I667" t="s">
        <v>1448</v>
      </c>
      <c r="J667" t="str">
        <f t="shared" si="10"/>
        <v>var ECOLE_0511610Y=L.circle([49.0782381,4.1769491], 50, {color:'purple',fillColor:'purple',fillOpacity: 0.5});ECOLE_0511610Y.bindPopup('&lt;p align=center&gt; &lt;font size=2&gt;&lt;b&gt;&lt;u&gt;ECOLE MATERNELLE&lt;/b&gt;&lt;/u&gt;&lt;br&gt; (public)&lt;br&gt;&lt;br&gt;&lt;i&gt;AMBONNAY');ECOLE_0511610Y.addTo(ECOLE);</v>
      </c>
    </row>
    <row r="668" spans="1:10" x14ac:dyDescent="0.2">
      <c r="A668" t="s">
        <v>359</v>
      </c>
      <c r="B668" t="s">
        <v>2187</v>
      </c>
      <c r="C668" t="s">
        <v>673</v>
      </c>
      <c r="D668" t="s">
        <v>4301</v>
      </c>
      <c r="E668" t="s">
        <v>4304</v>
      </c>
      <c r="F668" t="s">
        <v>553</v>
      </c>
      <c r="G668" t="s">
        <v>5271</v>
      </c>
      <c r="H668" t="s">
        <v>5272</v>
      </c>
      <c r="I668" t="s">
        <v>1448</v>
      </c>
      <c r="J668" t="str">
        <f t="shared" si="10"/>
        <v>var ECOLE_0511422U=L.circle([48.5851609,3.8099951], 50, {color:'purple',fillColor:'purple',fillOpacity: 0.5});ECOLE_0511422U.bindPopup('&lt;p align=center&gt; &lt;font size=2&gt;&lt;b&gt;&lt;u&gt;ECOLE MATERNELLE&lt;/b&gt;&lt;/u&gt;&lt;br&gt; (public)&lt;br&gt;&lt;br&gt;&lt;i&gt;ANGLURE');ECOLE_0511422U.addTo(ECOLE);</v>
      </c>
    </row>
    <row r="669" spans="1:10" x14ac:dyDescent="0.2">
      <c r="A669" t="s">
        <v>359</v>
      </c>
      <c r="B669" t="s">
        <v>2188</v>
      </c>
      <c r="C669" t="s">
        <v>673</v>
      </c>
      <c r="D669" t="s">
        <v>4301</v>
      </c>
      <c r="E669" t="s">
        <v>4304</v>
      </c>
      <c r="F669" t="s">
        <v>3277</v>
      </c>
      <c r="G669" t="s">
        <v>5273</v>
      </c>
      <c r="H669" t="s">
        <v>5274</v>
      </c>
      <c r="I669" t="s">
        <v>6528</v>
      </c>
      <c r="J669" t="str">
        <f t="shared" si="10"/>
        <v>var ECOLE_0511595G=L.circle([48.5848544,3.8102276], 50, {color:'purple',fillColor:'purple',fillOpacity: 0.5});ECOLE_0511595G.bindPopup('&lt;p align=center&gt; &lt;font size=2&gt;&lt;b&gt;&lt;u&gt;ECOLE ELEMENTAIRE D\'ANGLURE&lt;/b&gt;&lt;/u&gt;&lt;br&gt; (public)&lt;br&gt;&lt;br&gt;&lt;i&gt;ANGLURE');ECOLE_0511595G.addTo(ECOLE);</v>
      </c>
    </row>
    <row r="670" spans="1:10" x14ac:dyDescent="0.2">
      <c r="A670" t="s">
        <v>2189</v>
      </c>
      <c r="B670" t="s">
        <v>2190</v>
      </c>
      <c r="C670" t="s">
        <v>673</v>
      </c>
      <c r="D670" t="s">
        <v>4301</v>
      </c>
      <c r="E670" t="s">
        <v>4304</v>
      </c>
      <c r="F670" t="s">
        <v>553</v>
      </c>
      <c r="G670" t="s">
        <v>5275</v>
      </c>
      <c r="H670" t="s">
        <v>5276</v>
      </c>
      <c r="I670" t="s">
        <v>3075</v>
      </c>
      <c r="J670" t="str">
        <f t="shared" si="10"/>
        <v>var ECOLE_0510638S=L.circle([49.0156337,4.1306942], 50, {color:'purple',fillColor:'purple',fillOpacity: 0.5});ECOLE_0510638S.bindPopup('&lt;p align=center&gt; &lt;font size=2&gt;&lt;b&gt;&lt;u&gt;ECOLE PRIMAIRE&lt;/b&gt;&lt;/u&gt;&lt;br&gt; (public)&lt;br&gt;&lt;br&gt;&lt;i&gt;ATHIS');ECOLE_0510638S.addTo(ECOLE);</v>
      </c>
    </row>
    <row r="671" spans="1:10" x14ac:dyDescent="0.2">
      <c r="A671" t="s">
        <v>2191</v>
      </c>
      <c r="B671" t="s">
        <v>2192</v>
      </c>
      <c r="C671" t="s">
        <v>673</v>
      </c>
      <c r="D671" t="s">
        <v>4301</v>
      </c>
      <c r="E671" t="s">
        <v>4304</v>
      </c>
      <c r="F671" t="s">
        <v>553</v>
      </c>
      <c r="G671" t="s">
        <v>5277</v>
      </c>
      <c r="H671" t="s">
        <v>5278</v>
      </c>
      <c r="I671" t="s">
        <v>3075</v>
      </c>
      <c r="J671" t="str">
        <f t="shared" si="10"/>
        <v>var ECOLE_0510250V=L.circle([49.3853833,4.0646481], 50, {color:'purple',fillColor:'purple',fillOpacity: 0.5});ECOLE_0510250V.bindPopup('&lt;p align=center&gt; &lt;font size=2&gt;&lt;b&gt;&lt;u&gt;ECOLE PRIMAIRE&lt;/b&gt;&lt;/u&gt;&lt;br&gt; (public)&lt;br&gt;&lt;br&gt;&lt;i&gt;AUMENANCOURT');ECOLE_0510250V.addTo(ECOLE);</v>
      </c>
    </row>
    <row r="672" spans="1:10" x14ac:dyDescent="0.2">
      <c r="A672" t="s">
        <v>2193</v>
      </c>
      <c r="B672" t="s">
        <v>2194</v>
      </c>
      <c r="C672" t="s">
        <v>673</v>
      </c>
      <c r="D672" t="s">
        <v>4301</v>
      </c>
      <c r="E672" t="s">
        <v>4304</v>
      </c>
      <c r="F672" t="s">
        <v>553</v>
      </c>
      <c r="G672" t="s">
        <v>5279</v>
      </c>
      <c r="H672" t="s">
        <v>5280</v>
      </c>
      <c r="I672" t="s">
        <v>3075</v>
      </c>
      <c r="J672" t="str">
        <f t="shared" si="10"/>
        <v>var ECOLE_0510664V=L.circle([49.0347829,4.6991469], 50, {color:'purple',fillColor:'purple',fillOpacity: 0.5});ECOLE_0510664V.bindPopup('&lt;p align=center&gt; &lt;font size=2&gt;&lt;b&gt;&lt;u&gt;ECOLE PRIMAIRE&lt;/b&gt;&lt;/u&gt;&lt;br&gt; (public)&lt;br&gt;&lt;br&gt;&lt;i&gt;AUVE');ECOLE_0510664V.addTo(ECOLE);</v>
      </c>
    </row>
    <row r="673" spans="1:10" x14ac:dyDescent="0.2">
      <c r="A673" t="s">
        <v>6542</v>
      </c>
      <c r="B673" t="s">
        <v>2195</v>
      </c>
      <c r="C673" t="s">
        <v>673</v>
      </c>
      <c r="D673" t="s">
        <v>4301</v>
      </c>
      <c r="E673" t="s">
        <v>4304</v>
      </c>
      <c r="F673" t="s">
        <v>553</v>
      </c>
      <c r="G673" t="s">
        <v>5281</v>
      </c>
      <c r="H673" t="s">
        <v>5282</v>
      </c>
      <c r="I673" t="s">
        <v>3075</v>
      </c>
      <c r="J673" t="str">
        <f t="shared" si="10"/>
        <v>var ECOLE_0511539W=L.circle([49.0686834,4.0457171], 50, {color:'purple',fillColor:'purple',fillOpacity: 0.5});ECOLE_0511539W.bindPopup('&lt;p align=center&gt; &lt;font size=2&gt;&lt;b&gt;&lt;u&gt;ECOLE PRIMAIRE&lt;/b&gt;&lt;/u&gt;&lt;br&gt; (public)&lt;br&gt;&lt;br&gt;&lt;i&gt;AVENAY-VAL-D\'OR');ECOLE_0511539W.addTo(ECOLE);</v>
      </c>
    </row>
    <row r="674" spans="1:10" x14ac:dyDescent="0.2">
      <c r="A674" t="s">
        <v>362</v>
      </c>
      <c r="B674" t="s">
        <v>2196</v>
      </c>
      <c r="C674" t="s">
        <v>673</v>
      </c>
      <c r="D674" t="s">
        <v>4301</v>
      </c>
      <c r="E674" t="s">
        <v>4304</v>
      </c>
      <c r="F674" t="s">
        <v>553</v>
      </c>
      <c r="G674" t="s">
        <v>5283</v>
      </c>
      <c r="H674" t="s">
        <v>5284</v>
      </c>
      <c r="I674" t="s">
        <v>1448</v>
      </c>
      <c r="J674" t="str">
        <f t="shared" si="10"/>
        <v>var ECOLE_0510938T=L.circle([48.9704363,4.0110826], 50, {color:'purple',fillColor:'purple',fillOpacity: 0.5});ECOLE_0510938T.bindPopup('&lt;p align=center&gt; &lt;font size=2&gt;&lt;b&gt;&lt;u&gt;ECOLE MATERNELLE&lt;/b&gt;&lt;/u&gt;&lt;br&gt; (public)&lt;br&gt;&lt;br&gt;&lt;i&gt;AVIZE');ECOLE_0510938T.addTo(ECOLE);</v>
      </c>
    </row>
    <row r="675" spans="1:10" x14ac:dyDescent="0.2">
      <c r="A675" t="s">
        <v>362</v>
      </c>
      <c r="B675" t="s">
        <v>2197</v>
      </c>
      <c r="C675" t="s">
        <v>673</v>
      </c>
      <c r="D675" t="s">
        <v>4301</v>
      </c>
      <c r="E675" t="s">
        <v>4304</v>
      </c>
      <c r="F675" t="s">
        <v>553</v>
      </c>
      <c r="G675" t="s">
        <v>5285</v>
      </c>
      <c r="H675" t="s">
        <v>5286</v>
      </c>
      <c r="I675" t="s">
        <v>3077</v>
      </c>
      <c r="J675" t="str">
        <f t="shared" si="10"/>
        <v>var ECOLE_0511384C=L.circle([48.9706713,4.0110503], 50, {color:'purple',fillColor:'purple',fillOpacity: 0.5});ECOLE_0511384C.bindPopup('&lt;p align=center&gt; &lt;font size=2&gt;&lt;b&gt;&lt;u&gt;ECOLE ELEMENTAIRE&lt;/b&gt;&lt;/u&gt;&lt;br&gt; (public)&lt;br&gt;&lt;br&gt;&lt;i&gt;AVIZE');ECOLE_0511384C.addTo(ECOLE);</v>
      </c>
    </row>
    <row r="676" spans="1:10" x14ac:dyDescent="0.2">
      <c r="A676" t="s">
        <v>593</v>
      </c>
      <c r="B676" t="s">
        <v>2198</v>
      </c>
      <c r="C676" t="s">
        <v>673</v>
      </c>
      <c r="D676" t="s">
        <v>4301</v>
      </c>
      <c r="E676" t="s">
        <v>4304</v>
      </c>
      <c r="F676" t="s">
        <v>3278</v>
      </c>
      <c r="G676" t="s">
        <v>5287</v>
      </c>
      <c r="H676" t="s">
        <v>5288</v>
      </c>
      <c r="I676" t="s">
        <v>3870</v>
      </c>
      <c r="J676" t="str">
        <f t="shared" si="10"/>
        <v>var ECOLE_0510958P=L.circle([49.0522544,4.0048453], 50, {color:'purple',fillColor:'purple',fillOpacity: 0.5});ECOLE_0510958P.bindPopup('&lt;p align=center&gt; &lt;font size=2&gt;&lt;b&gt;&lt;u&gt;ECOLE ELEMENTAIRE ALPHONSE PIERLOT&lt;/b&gt;&lt;/u&gt;&lt;br&gt; (public)&lt;br&gt;&lt;br&gt;&lt;i&gt;AY-CHAMPAGNE');ECOLE_0510958P.addTo(ECOLE);</v>
      </c>
    </row>
    <row r="677" spans="1:10" x14ac:dyDescent="0.2">
      <c r="A677" t="s">
        <v>593</v>
      </c>
      <c r="B677" t="s">
        <v>2199</v>
      </c>
      <c r="C677" t="s">
        <v>673</v>
      </c>
      <c r="D677" t="s">
        <v>4301</v>
      </c>
      <c r="E677" t="s">
        <v>4304</v>
      </c>
      <c r="F677" t="s">
        <v>3244</v>
      </c>
      <c r="G677" t="s">
        <v>5289</v>
      </c>
      <c r="H677" t="s">
        <v>5290</v>
      </c>
      <c r="I677" t="s">
        <v>3794</v>
      </c>
      <c r="J677" t="str">
        <f t="shared" si="10"/>
        <v>var ECOLE_0510959R=L.circle([49.0534412,4.0028215], 50, {color:'purple',fillColor:'purple',fillOpacity: 0.5});ECOLE_0510959R.bindPopup('&lt;p align=center&gt; &lt;font size=2&gt;&lt;b&gt;&lt;u&gt;ECOLE ELEMENTAIRE LUCIE AUBRAC&lt;/b&gt;&lt;/u&gt;&lt;br&gt; (public)&lt;br&gt;&lt;br&gt;&lt;i&gt;AY-CHAMPAGNE');ECOLE_0510959R.addTo(ECOLE);</v>
      </c>
    </row>
    <row r="678" spans="1:10" x14ac:dyDescent="0.2">
      <c r="A678" t="s">
        <v>593</v>
      </c>
      <c r="B678" t="s">
        <v>2200</v>
      </c>
      <c r="C678" t="s">
        <v>673</v>
      </c>
      <c r="D678" t="s">
        <v>4301</v>
      </c>
      <c r="E678" t="s">
        <v>4304</v>
      </c>
      <c r="F678" t="s">
        <v>3185</v>
      </c>
      <c r="G678" t="s">
        <v>5291</v>
      </c>
      <c r="H678" t="s">
        <v>5292</v>
      </c>
      <c r="I678" t="s">
        <v>3871</v>
      </c>
      <c r="J678" t="str">
        <f t="shared" si="10"/>
        <v>var ECOLE_0510960S=L.circle([49.0533813,4.0059015], 50, {color:'purple',fillColor:'purple',fillOpacity: 0.5});ECOLE_0510960S.bindPopup('&lt;p align=center&gt; &lt;font size=2&gt;&lt;b&gt;&lt;u&gt;ECOLE MATERNELLE CENTRE&lt;/b&gt;&lt;/u&gt;&lt;br&gt; (public)&lt;br&gt;&lt;br&gt;&lt;i&gt;AY-CHAMPAGNE');ECOLE_0510960S.addTo(ECOLE);</v>
      </c>
    </row>
    <row r="679" spans="1:10" x14ac:dyDescent="0.2">
      <c r="A679" t="s">
        <v>593</v>
      </c>
      <c r="B679" t="s">
        <v>2201</v>
      </c>
      <c r="C679" t="s">
        <v>673</v>
      </c>
      <c r="D679" t="s">
        <v>4301</v>
      </c>
      <c r="E679" t="s">
        <v>4304</v>
      </c>
      <c r="F679" t="s">
        <v>553</v>
      </c>
      <c r="G679" t="s">
        <v>5293</v>
      </c>
      <c r="H679" t="s">
        <v>5294</v>
      </c>
      <c r="I679" t="s">
        <v>1448</v>
      </c>
      <c r="J679" t="str">
        <f t="shared" si="10"/>
        <v>var ECOLE_0511312Z=L.circle([49.0462655,4.0376375], 50, {color:'purple',fillColor:'purple',fillOpacity: 0.5});ECOLE_0511312Z.bindPopup('&lt;p align=center&gt; &lt;font size=2&gt;&lt;b&gt;&lt;u&gt;ECOLE MATERNELLE&lt;/b&gt;&lt;/u&gt;&lt;br&gt; (public)&lt;br&gt;&lt;br&gt;&lt;i&gt;AY-CHAMPAGNE');ECOLE_0511312Z.addTo(ECOLE);</v>
      </c>
    </row>
    <row r="680" spans="1:10" x14ac:dyDescent="0.2">
      <c r="A680" t="s">
        <v>593</v>
      </c>
      <c r="B680" t="s">
        <v>2202</v>
      </c>
      <c r="C680" t="s">
        <v>673</v>
      </c>
      <c r="D680" t="s">
        <v>4301</v>
      </c>
      <c r="E680" t="s">
        <v>4304</v>
      </c>
      <c r="F680" t="s">
        <v>553</v>
      </c>
      <c r="G680" t="s">
        <v>5295</v>
      </c>
      <c r="H680" t="s">
        <v>5296</v>
      </c>
      <c r="I680" t="s">
        <v>3077</v>
      </c>
      <c r="J680" t="str">
        <f t="shared" si="10"/>
        <v>var ECOLE_0511461L=L.circle([49.0482673,4.0288469], 50, {color:'purple',fillColor:'purple',fillOpacity: 0.5});ECOLE_0511461L.bindPopup('&lt;p align=center&gt; &lt;font size=2&gt;&lt;b&gt;&lt;u&gt;ECOLE ELEMENTAIRE&lt;/b&gt;&lt;/u&gt;&lt;br&gt; (public)&lt;br&gt;&lt;br&gt;&lt;i&gt;AY-CHAMPAGNE');ECOLE_0511461L.addTo(ECOLE);</v>
      </c>
    </row>
    <row r="681" spans="1:10" x14ac:dyDescent="0.2">
      <c r="A681" t="s">
        <v>2203</v>
      </c>
      <c r="B681" t="s">
        <v>2204</v>
      </c>
      <c r="C681" t="s">
        <v>673</v>
      </c>
      <c r="D681" t="s">
        <v>4301</v>
      </c>
      <c r="E681" t="s">
        <v>4304</v>
      </c>
      <c r="F681" t="s">
        <v>553</v>
      </c>
      <c r="G681" t="s">
        <v>5297</v>
      </c>
      <c r="H681" t="s">
        <v>5298</v>
      </c>
      <c r="I681" t="s">
        <v>1448</v>
      </c>
      <c r="J681" t="str">
        <f t="shared" si="10"/>
        <v>var ECOLE_0510099F=L.circle([48.8017618,3.9258661], 50, {color:'purple',fillColor:'purple',fillOpacity: 0.5});ECOLE_0510099F.bindPopup('&lt;p align=center&gt; &lt;font size=2&gt;&lt;b&gt;&lt;u&gt;ECOLE MATERNELLE&lt;/b&gt;&lt;/u&gt;&lt;br&gt; (public)&lt;br&gt;&lt;br&gt;&lt;i&gt;BANNES');ECOLE_0510099F.addTo(ECOLE);</v>
      </c>
    </row>
    <row r="682" spans="1:10" x14ac:dyDescent="0.2">
      <c r="A682" t="s">
        <v>2205</v>
      </c>
      <c r="B682" t="s">
        <v>2206</v>
      </c>
      <c r="C682" t="s">
        <v>673</v>
      </c>
      <c r="D682" t="s">
        <v>4301</v>
      </c>
      <c r="E682" t="s">
        <v>4304</v>
      </c>
      <c r="F682" t="s">
        <v>553</v>
      </c>
      <c r="G682" t="s">
        <v>5299</v>
      </c>
      <c r="H682" t="s">
        <v>5300</v>
      </c>
      <c r="I682" t="s">
        <v>1448</v>
      </c>
      <c r="J682" t="str">
        <f t="shared" si="10"/>
        <v>var ECOLE_0512008F=L.circle([48.6574402,3.6968005], 50, {color:'purple',fillColor:'purple',fillOpacity: 0.5});ECOLE_0512008F.bindPopup('&lt;p align=center&gt; &lt;font size=2&gt;&lt;b&gt;&lt;u&gt;ECOLE MATERNELLE&lt;/b&gt;&lt;/u&gt;&lt;br&gt; (public)&lt;br&gt;&lt;br&gt;&lt;i&gt;BARBONNE-FAYEL');ECOLE_0512008F.addTo(ECOLE);</v>
      </c>
    </row>
    <row r="683" spans="1:10" x14ac:dyDescent="0.2">
      <c r="A683" t="s">
        <v>504</v>
      </c>
      <c r="B683" t="s">
        <v>2207</v>
      </c>
      <c r="C683" t="s">
        <v>673</v>
      </c>
      <c r="D683" t="s">
        <v>4301</v>
      </c>
      <c r="E683" t="s">
        <v>4304</v>
      </c>
      <c r="F683" t="s">
        <v>3279</v>
      </c>
      <c r="G683" t="s">
        <v>5301</v>
      </c>
      <c r="H683" t="s">
        <v>5302</v>
      </c>
      <c r="I683" t="s">
        <v>3873</v>
      </c>
      <c r="J683" t="str">
        <f t="shared" si="10"/>
        <v>var ECOLE_0510258D=L.circle([49.3610984,4.1677406], 50, {color:'purple',fillColor:'purple',fillOpacity: 0.5});ECOLE_0510258D.bindPopup('&lt;p align=center&gt; &lt;font size=2&gt;&lt;b&gt;&lt;u&gt;ECOLE MATERNELLE RENE CHAZOT&lt;/b&gt;&lt;/u&gt;&lt;br&gt; (public)&lt;br&gt;&lt;br&gt;&lt;i&gt;BAZANCOURT');ECOLE_0510258D.addTo(ECOLE);</v>
      </c>
    </row>
    <row r="684" spans="1:10" x14ac:dyDescent="0.2">
      <c r="A684" t="s">
        <v>504</v>
      </c>
      <c r="B684" t="s">
        <v>2208</v>
      </c>
      <c r="C684" t="s">
        <v>673</v>
      </c>
      <c r="D684" t="s">
        <v>4301</v>
      </c>
      <c r="E684" t="s">
        <v>4304</v>
      </c>
      <c r="F684" t="s">
        <v>3279</v>
      </c>
      <c r="G684" t="s">
        <v>5303</v>
      </c>
      <c r="H684" t="s">
        <v>5304</v>
      </c>
      <c r="I684" t="s">
        <v>3875</v>
      </c>
      <c r="J684" t="str">
        <f t="shared" si="10"/>
        <v>var ECOLE_0511392L=L.circle([49.359935,4.1658892], 50, {color:'purple',fillColor:'purple',fillOpacity: 0.5});ECOLE_0511392L.bindPopup('&lt;p align=center&gt; &lt;font size=2&gt;&lt;b&gt;&lt;u&gt;ECOLE ELEMENTAIRE RENE CHAZOT&lt;/b&gt;&lt;/u&gt;&lt;br&gt; (public)&lt;br&gt;&lt;br&gt;&lt;i&gt;BAZANCOURT');ECOLE_0511392L.addTo(ECOLE);</v>
      </c>
    </row>
    <row r="685" spans="1:10" x14ac:dyDescent="0.2">
      <c r="A685" t="s">
        <v>2209</v>
      </c>
      <c r="B685" t="s">
        <v>2210</v>
      </c>
      <c r="C685" t="s">
        <v>673</v>
      </c>
      <c r="D685" t="s">
        <v>4301</v>
      </c>
      <c r="E685" t="s">
        <v>4304</v>
      </c>
      <c r="F685" t="s">
        <v>553</v>
      </c>
      <c r="G685" t="s">
        <v>5305</v>
      </c>
      <c r="H685" t="s">
        <v>5306</v>
      </c>
      <c r="I685" t="s">
        <v>3075</v>
      </c>
      <c r="J685" t="str">
        <f t="shared" si="10"/>
        <v>var ECOLE_0510259E=L.circle([49.1751592,4.1880394], 50, {color:'purple',fillColor:'purple',fillOpacity: 0.5});ECOLE_0510259E.bindPopup('&lt;p align=center&gt; &lt;font size=2&gt;&lt;b&gt;&lt;u&gt;ECOLE PRIMAIRE&lt;/b&gt;&lt;/u&gt;&lt;br&gt; (public)&lt;br&gt;&lt;br&gt;&lt;i&gt;BEAUMONT-SUR-VESLE');ECOLE_0510259E.addTo(ECOLE);</v>
      </c>
    </row>
    <row r="686" spans="1:10" x14ac:dyDescent="0.2">
      <c r="A686" t="s">
        <v>2211</v>
      </c>
      <c r="B686" t="s">
        <v>2212</v>
      </c>
      <c r="C686" t="s">
        <v>673</v>
      </c>
      <c r="D686" t="s">
        <v>4301</v>
      </c>
      <c r="E686" t="s">
        <v>4304</v>
      </c>
      <c r="F686" t="s">
        <v>553</v>
      </c>
      <c r="G686" t="s">
        <v>5307</v>
      </c>
      <c r="H686" t="s">
        <v>5308</v>
      </c>
      <c r="I686" t="s">
        <v>3075</v>
      </c>
      <c r="J686" t="str">
        <f t="shared" si="10"/>
        <v>var ECOLE_0510261G=L.circle([49.2468442,4.2158035], 50, {color:'purple',fillColor:'purple',fillOpacity: 0.5});ECOLE_0510261G.bindPopup('&lt;p align=center&gt; &lt;font size=2&gt;&lt;b&gt;&lt;u&gt;ECOLE PRIMAIRE&lt;/b&gt;&lt;/u&gt;&lt;br&gt; (public)&lt;br&gt;&lt;br&gt;&lt;i&gt;BEINE-NAUROY');ECOLE_0510261G.addTo(ECOLE);</v>
      </c>
    </row>
    <row r="687" spans="1:10" x14ac:dyDescent="0.2">
      <c r="A687" t="s">
        <v>2213</v>
      </c>
      <c r="B687" t="s">
        <v>2214</v>
      </c>
      <c r="C687" t="s">
        <v>673</v>
      </c>
      <c r="D687" t="s">
        <v>4301</v>
      </c>
      <c r="E687" t="s">
        <v>4304</v>
      </c>
      <c r="F687" t="s">
        <v>3280</v>
      </c>
      <c r="G687" t="s">
        <v>5309</v>
      </c>
      <c r="H687" t="s">
        <v>5310</v>
      </c>
      <c r="I687" t="s">
        <v>3876</v>
      </c>
      <c r="J687" t="str">
        <f t="shared" si="10"/>
        <v>var ECOLE_0510105M=L.circle([48.8773218,4.0025934], 50, {color:'purple',fillColor:'purple',fillOpacity: 0.5});ECOLE_0510105M.bindPopup('&lt;p align=center&gt; &lt;font size=2&gt;&lt;b&gt;&lt;u&gt;ECOLE ELEMENTAIRE YVES DUTEIL&lt;/b&gt;&lt;/u&gt;&lt;br&gt; (public)&lt;br&gt;&lt;br&gt;&lt;i&gt;BERGERES-LES-VERTUS');ECOLE_0510105M.addTo(ECOLE);</v>
      </c>
    </row>
    <row r="688" spans="1:10" x14ac:dyDescent="0.2">
      <c r="A688" t="s">
        <v>2213</v>
      </c>
      <c r="B688" t="s">
        <v>2215</v>
      </c>
      <c r="C688" t="s">
        <v>673</v>
      </c>
      <c r="D688" t="s">
        <v>4301</v>
      </c>
      <c r="E688" t="s">
        <v>4304</v>
      </c>
      <c r="F688" t="s">
        <v>553</v>
      </c>
      <c r="G688" t="s">
        <v>5311</v>
      </c>
      <c r="H688" t="s">
        <v>5312</v>
      </c>
      <c r="I688" t="s">
        <v>1448</v>
      </c>
      <c r="J688" t="str">
        <f t="shared" si="10"/>
        <v>var ECOLE_0511906V=L.circle([48.8794659,4.0044197], 50, {color:'purple',fillColor:'purple',fillOpacity: 0.5});ECOLE_0511906V.bindPopup('&lt;p align=center&gt; &lt;font size=2&gt;&lt;b&gt;&lt;u&gt;ECOLE MATERNELLE&lt;/b&gt;&lt;/u&gt;&lt;br&gt; (public)&lt;br&gt;&lt;br&gt;&lt;i&gt;BERGERES-LES-VERTUS');ECOLE_0511906V.addTo(ECOLE);</v>
      </c>
    </row>
    <row r="689" spans="1:10" x14ac:dyDescent="0.2">
      <c r="A689" t="s">
        <v>2216</v>
      </c>
      <c r="B689" t="s">
        <v>2217</v>
      </c>
      <c r="C689" t="s">
        <v>673</v>
      </c>
      <c r="D689" t="s">
        <v>4301</v>
      </c>
      <c r="E689" t="s">
        <v>4304</v>
      </c>
      <c r="F689" t="s">
        <v>553</v>
      </c>
      <c r="G689" t="s">
        <v>5313</v>
      </c>
      <c r="H689" t="s">
        <v>5314</v>
      </c>
      <c r="I689" t="s">
        <v>3077</v>
      </c>
      <c r="J689" t="str">
        <f t="shared" si="10"/>
        <v>var ECOLE_0510264K=L.circle([49.2710656,4.150695], 50, {color:'purple',fillColor:'purple',fillOpacity: 0.5});ECOLE_0510264K.bindPopup('&lt;p align=center&gt; &lt;font size=2&gt;&lt;b&gt;&lt;u&gt;ECOLE ELEMENTAIRE&lt;/b&gt;&lt;/u&gt;&lt;br&gt; (public)&lt;br&gt;&lt;br&gt;&lt;i&gt;BERRU');ECOLE_0510264K.addTo(ECOLE);</v>
      </c>
    </row>
    <row r="690" spans="1:10" x14ac:dyDescent="0.2">
      <c r="A690" t="s">
        <v>2218</v>
      </c>
      <c r="B690" t="s">
        <v>2219</v>
      </c>
      <c r="C690" t="s">
        <v>673</v>
      </c>
      <c r="D690" t="s">
        <v>4301</v>
      </c>
      <c r="E690" t="s">
        <v>4304</v>
      </c>
      <c r="F690" t="s">
        <v>553</v>
      </c>
      <c r="G690" t="s">
        <v>5315</v>
      </c>
      <c r="H690" t="s">
        <v>5316</v>
      </c>
      <c r="I690" t="s">
        <v>3077</v>
      </c>
      <c r="J690" t="str">
        <f t="shared" si="10"/>
        <v>var ECOLE_0511456F=L.circle([49.290522,4.3695998], 50, {color:'purple',fillColor:'purple',fillOpacity: 0.5});ECOLE_0511456F.bindPopup('&lt;p align=center&gt; &lt;font size=2&gt;&lt;b&gt;&lt;u&gt;ECOLE ELEMENTAIRE&lt;/b&gt;&lt;/u&gt;&lt;br&gt; (public)&lt;br&gt;&lt;br&gt;&lt;i&gt;BETHENIVILLE');ECOLE_0511456F.addTo(ECOLE);</v>
      </c>
    </row>
    <row r="691" spans="1:10" x14ac:dyDescent="0.2">
      <c r="A691" t="s">
        <v>2218</v>
      </c>
      <c r="B691" t="s">
        <v>2220</v>
      </c>
      <c r="C691" t="s">
        <v>673</v>
      </c>
      <c r="D691" t="s">
        <v>4301</v>
      </c>
      <c r="E691" t="s">
        <v>4304</v>
      </c>
      <c r="F691" t="s">
        <v>553</v>
      </c>
      <c r="G691" t="s">
        <v>5315</v>
      </c>
      <c r="H691" t="s">
        <v>5316</v>
      </c>
      <c r="I691" t="s">
        <v>1448</v>
      </c>
      <c r="J691" t="str">
        <f t="shared" si="10"/>
        <v>var ECOLE_0511685E=L.circle([49.290522,4.3695998], 50, {color:'purple',fillColor:'purple',fillOpacity: 0.5});ECOLE_0511685E.bindPopup('&lt;p align=center&gt; &lt;font size=2&gt;&lt;b&gt;&lt;u&gt;ECOLE MATERNELLE&lt;/b&gt;&lt;/u&gt;&lt;br&gt; (public)&lt;br&gt;&lt;br&gt;&lt;i&gt;BETHENIVILLE');ECOLE_0511685E.addTo(ECOLE);</v>
      </c>
    </row>
    <row r="692" spans="1:10" x14ac:dyDescent="0.2">
      <c r="A692" t="s">
        <v>2221</v>
      </c>
      <c r="B692" t="s">
        <v>2222</v>
      </c>
      <c r="C692" t="s">
        <v>673</v>
      </c>
      <c r="D692" t="s">
        <v>4301</v>
      </c>
      <c r="E692" t="s">
        <v>4304</v>
      </c>
      <c r="F692" t="s">
        <v>3281</v>
      </c>
      <c r="G692" t="s">
        <v>5317</v>
      </c>
      <c r="H692" t="s">
        <v>5318</v>
      </c>
      <c r="I692" t="s">
        <v>3877</v>
      </c>
      <c r="J692" t="str">
        <f t="shared" si="10"/>
        <v>var ECOLE_0510273V=L.circle([49.2696323,4.0487107], 50, {color:'purple',fillColor:'purple',fillOpacity: 0.5});ECOLE_0510273V.bindPopup('&lt;p align=center&gt; &lt;font size=2&gt;&lt;b&gt;&lt;u&gt;ECOLE MATERNELLE PETIT BETHENY&lt;/b&gt;&lt;/u&gt;&lt;br&gt; (public)&lt;br&gt;&lt;br&gt;&lt;i&gt;BETHENY');ECOLE_0510273V.addTo(ECOLE);</v>
      </c>
    </row>
    <row r="693" spans="1:10" x14ac:dyDescent="0.2">
      <c r="A693" t="s">
        <v>2221</v>
      </c>
      <c r="B693" t="s">
        <v>2223</v>
      </c>
      <c r="C693" t="s">
        <v>673</v>
      </c>
      <c r="D693" t="s">
        <v>4301</v>
      </c>
      <c r="E693" t="s">
        <v>4304</v>
      </c>
      <c r="F693" t="s">
        <v>3282</v>
      </c>
      <c r="G693" t="s">
        <v>5319</v>
      </c>
      <c r="H693" t="s">
        <v>5320</v>
      </c>
      <c r="I693" t="s">
        <v>3878</v>
      </c>
      <c r="J693" t="str">
        <f t="shared" si="10"/>
        <v>var ECOLE_0511611Z=L.circle([49.2828276,4.0522067], 50, {color:'purple',fillColor:'purple',fillOpacity: 0.5});ECOLE_0511611Z.bindPopup('&lt;p align=center&gt; &lt;font size=2&gt;&lt;b&gt;&lt;u&gt;ECOLE ELEMENTAIRE EQUIERNOLLES&lt;/b&gt;&lt;/u&gt;&lt;br&gt; (public)&lt;br&gt;&lt;br&gt;&lt;i&gt;BETHENY');ECOLE_0511611Z.addTo(ECOLE);</v>
      </c>
    </row>
    <row r="694" spans="1:10" x14ac:dyDescent="0.2">
      <c r="A694" t="s">
        <v>2221</v>
      </c>
      <c r="B694" t="s">
        <v>2224</v>
      </c>
      <c r="C694" t="s">
        <v>673</v>
      </c>
      <c r="D694" t="s">
        <v>4301</v>
      </c>
      <c r="E694" t="s">
        <v>4304</v>
      </c>
      <c r="F694" t="s">
        <v>3282</v>
      </c>
      <c r="G694" t="s">
        <v>5321</v>
      </c>
      <c r="H694" t="s">
        <v>5322</v>
      </c>
      <c r="I694" t="s">
        <v>3879</v>
      </c>
      <c r="J694" t="str">
        <f t="shared" si="10"/>
        <v>var ECOLE_0511684D=L.circle([49.2819753,4.0504564], 50, {color:'purple',fillColor:'purple',fillOpacity: 0.5});ECOLE_0511684D.bindPopup('&lt;p align=center&gt; &lt;font size=2&gt;&lt;b&gt;&lt;u&gt;ECOLE MATERNELLE EQUIERNOLLES&lt;/b&gt;&lt;/u&gt;&lt;br&gt; (public)&lt;br&gt;&lt;br&gt;&lt;i&gt;BETHENY');ECOLE_0511684D.addTo(ECOLE);</v>
      </c>
    </row>
    <row r="695" spans="1:10" x14ac:dyDescent="0.2">
      <c r="A695" t="s">
        <v>2221</v>
      </c>
      <c r="B695" t="s">
        <v>2225</v>
      </c>
      <c r="C695" t="s">
        <v>673</v>
      </c>
      <c r="D695" t="s">
        <v>4301</v>
      </c>
      <c r="E695" t="s">
        <v>4304</v>
      </c>
      <c r="F695" t="s">
        <v>3283</v>
      </c>
      <c r="G695" t="s">
        <v>5323</v>
      </c>
      <c r="H695" t="s">
        <v>5324</v>
      </c>
      <c r="I695" t="s">
        <v>3880</v>
      </c>
      <c r="J695" t="str">
        <f t="shared" si="10"/>
        <v>var ECOLE_0511837V=L.circle([49.2713204,4.0512318], 50, {color:'purple',fillColor:'purple',fillOpacity: 0.5});ECOLE_0511837V.bindPopup('&lt;p align=center&gt; &lt;font size=2&gt;&lt;b&gt;&lt;u&gt;ECOLE ELEMENTAIRE PETIT BETHENY LA MARELLE&lt;/b&gt;&lt;/u&gt;&lt;br&gt; (public)&lt;br&gt;&lt;br&gt;&lt;i&gt;BETHENY');ECOLE_0511837V.addTo(ECOLE);</v>
      </c>
    </row>
    <row r="696" spans="1:10" x14ac:dyDescent="0.2">
      <c r="A696" t="s">
        <v>2226</v>
      </c>
      <c r="B696" t="s">
        <v>2227</v>
      </c>
      <c r="C696" t="s">
        <v>673</v>
      </c>
      <c r="D696" t="s">
        <v>4301</v>
      </c>
      <c r="E696" t="s">
        <v>4304</v>
      </c>
      <c r="F696" t="s">
        <v>3284</v>
      </c>
      <c r="G696" t="s">
        <v>5325</v>
      </c>
      <c r="H696" t="s">
        <v>5326</v>
      </c>
      <c r="I696" t="s">
        <v>3881</v>
      </c>
      <c r="J696" t="str">
        <f t="shared" si="10"/>
        <v>var ECOLE_0511731E=L.circle([49.2238493,3.9849783], 50, {color:'purple',fillColor:'purple',fillOpacity: 0.5});ECOLE_0511731E.bindPopup('&lt;p align=center&gt; &lt;font size=2&gt;&lt;b&gt;&lt;u&gt;ECOLE PRIMAIRE SYLVAIN LAMBERT&lt;/b&gt;&lt;/u&gt;&lt;br&gt; (public)&lt;br&gt;&lt;br&gt;&lt;i&gt;BEZANNES');ECOLE_0511731E.addTo(ECOLE);</v>
      </c>
    </row>
    <row r="697" spans="1:10" x14ac:dyDescent="0.2">
      <c r="A697" t="s">
        <v>2228</v>
      </c>
      <c r="B697" t="s">
        <v>2229</v>
      </c>
      <c r="C697" t="s">
        <v>673</v>
      </c>
      <c r="D697" t="s">
        <v>4301</v>
      </c>
      <c r="E697" t="s">
        <v>4304</v>
      </c>
      <c r="F697" t="s">
        <v>553</v>
      </c>
      <c r="G697" t="s">
        <v>5327</v>
      </c>
      <c r="H697" t="s">
        <v>5328</v>
      </c>
      <c r="I697" t="s">
        <v>3077</v>
      </c>
      <c r="J697" t="str">
        <f t="shared" si="10"/>
        <v>var ECOLE_0510265L=L.circle([49.0931279,3.7881703], 50, {color:'purple',fillColor:'purple',fillOpacity: 0.5});ECOLE_0510265L.bindPopup('&lt;p align=center&gt; &lt;font size=2&gt;&lt;b&gt;&lt;u&gt;ECOLE ELEMENTAIRE&lt;/b&gt;&lt;/u&gt;&lt;br&gt; (public)&lt;br&gt;&lt;br&gt;&lt;i&gt;BINSON-ET-ORQUIGNY');ECOLE_0510265L.addTo(ECOLE);</v>
      </c>
    </row>
    <row r="698" spans="1:10" x14ac:dyDescent="0.2">
      <c r="A698" t="s">
        <v>2230</v>
      </c>
      <c r="B698" t="s">
        <v>2231</v>
      </c>
      <c r="C698" t="s">
        <v>673</v>
      </c>
      <c r="D698" t="s">
        <v>4301</v>
      </c>
      <c r="E698" t="s">
        <v>4304</v>
      </c>
      <c r="F698" t="s">
        <v>553</v>
      </c>
      <c r="G698" t="s">
        <v>5329</v>
      </c>
      <c r="H698" t="s">
        <v>5330</v>
      </c>
      <c r="I698" t="s">
        <v>3077</v>
      </c>
      <c r="J698" t="str">
        <f t="shared" si="10"/>
        <v>var ECOLE_0510278A=L.circle([49.3702336,4.1476604], 50, {color:'purple',fillColor:'purple',fillOpacity: 0.5});ECOLE_0510278A.bindPopup('&lt;p align=center&gt; &lt;font size=2&gt;&lt;b&gt;&lt;u&gt;ECOLE ELEMENTAIRE&lt;/b&gt;&lt;/u&gt;&lt;br&gt; (public)&lt;br&gt;&lt;br&gt;&lt;i&gt;BOULT-SUR-SUIPPE');ECOLE_0510278A.addTo(ECOLE);</v>
      </c>
    </row>
    <row r="699" spans="1:10" x14ac:dyDescent="0.2">
      <c r="A699" t="s">
        <v>2230</v>
      </c>
      <c r="B699" t="s">
        <v>2232</v>
      </c>
      <c r="C699" t="s">
        <v>673</v>
      </c>
      <c r="D699" t="s">
        <v>4301</v>
      </c>
      <c r="E699" t="s">
        <v>4304</v>
      </c>
      <c r="F699" t="s">
        <v>553</v>
      </c>
      <c r="G699" t="s">
        <v>5329</v>
      </c>
      <c r="H699" t="s">
        <v>5330</v>
      </c>
      <c r="I699" t="s">
        <v>1448</v>
      </c>
      <c r="J699" t="str">
        <f t="shared" si="10"/>
        <v>var ECOLE_0511237T=L.circle([49.3702336,4.1476604], 50, {color:'purple',fillColor:'purple',fillOpacity: 0.5});ECOLE_0511237T.bindPopup('&lt;p align=center&gt; &lt;font size=2&gt;&lt;b&gt;&lt;u&gt;ECOLE MATERNELLE&lt;/b&gt;&lt;/u&gt;&lt;br&gt; (public)&lt;br&gt;&lt;br&gt;&lt;i&gt;BOULT-SUR-SUIPPE');ECOLE_0511237T.addTo(ECOLE);</v>
      </c>
    </row>
    <row r="700" spans="1:10" x14ac:dyDescent="0.2">
      <c r="A700" t="s">
        <v>2233</v>
      </c>
      <c r="B700" t="s">
        <v>2234</v>
      </c>
      <c r="C700" t="s">
        <v>673</v>
      </c>
      <c r="D700" t="s">
        <v>4301</v>
      </c>
      <c r="E700" t="s">
        <v>4304</v>
      </c>
      <c r="F700" t="s">
        <v>553</v>
      </c>
      <c r="G700" t="s">
        <v>5331</v>
      </c>
      <c r="H700" t="s">
        <v>5332</v>
      </c>
      <c r="I700" t="s">
        <v>1448</v>
      </c>
      <c r="J700" t="str">
        <f t="shared" si="10"/>
        <v>var ECOLE_0511030T=L.circle([49.3480336,4.0679048], 50, {color:'purple',fillColor:'purple',fillOpacity: 0.5});ECOLE_0511030T.bindPopup('&lt;p align=center&gt; &lt;font size=2&gt;&lt;b&gt;&lt;u&gt;ECOLE MATERNELLE&lt;/b&gt;&lt;/u&gt;&lt;br&gt; (public)&lt;br&gt;&lt;br&gt;&lt;i&gt;BOURGOGNE-FRESNE');ECOLE_0511030T.addTo(ECOLE);</v>
      </c>
    </row>
    <row r="701" spans="1:10" x14ac:dyDescent="0.2">
      <c r="A701" t="s">
        <v>2233</v>
      </c>
      <c r="B701" t="s">
        <v>2235</v>
      </c>
      <c r="C701" t="s">
        <v>673</v>
      </c>
      <c r="D701" t="s">
        <v>4301</v>
      </c>
      <c r="E701" t="s">
        <v>4304</v>
      </c>
      <c r="F701" t="s">
        <v>553</v>
      </c>
      <c r="G701" t="s">
        <v>5331</v>
      </c>
      <c r="H701" t="s">
        <v>5332</v>
      </c>
      <c r="I701" t="s">
        <v>3077</v>
      </c>
      <c r="J701" t="str">
        <f t="shared" si="10"/>
        <v>var ECOLE_0511482J=L.circle([49.3480336,4.0679048], 50, {color:'purple',fillColor:'purple',fillOpacity: 0.5});ECOLE_0511482J.bindPopup('&lt;p align=center&gt; &lt;font size=2&gt;&lt;b&gt;&lt;u&gt;ECOLE ELEMENTAIRE&lt;/b&gt;&lt;/u&gt;&lt;br&gt; (public)&lt;br&gt;&lt;br&gt;&lt;i&gt;BOURGOGNE-FRESNE');ECOLE_0511482J.addTo(ECOLE);</v>
      </c>
    </row>
    <row r="702" spans="1:10" x14ac:dyDescent="0.2">
      <c r="A702" t="s">
        <v>2236</v>
      </c>
      <c r="B702" t="s">
        <v>2237</v>
      </c>
      <c r="C702" t="s">
        <v>673</v>
      </c>
      <c r="D702" t="s">
        <v>4301</v>
      </c>
      <c r="E702" t="s">
        <v>4304</v>
      </c>
      <c r="F702" t="s">
        <v>553</v>
      </c>
      <c r="G702" t="s">
        <v>5333</v>
      </c>
      <c r="H702" t="s">
        <v>5334</v>
      </c>
      <c r="I702" t="s">
        <v>3077</v>
      </c>
      <c r="J702" t="str">
        <f t="shared" si="10"/>
        <v>var ECOLE_0511391K=L.circle([49.060157,3.8410457], 50, {color:'purple',fillColor:'purple',fillOpacity: 0.5});ECOLE_0511391K.bindPopup('&lt;p align=center&gt; &lt;font size=2&gt;&lt;b&gt;&lt;u&gt;ECOLE ELEMENTAIRE&lt;/b&gt;&lt;/u&gt;&lt;br&gt; (public)&lt;br&gt;&lt;br&gt;&lt;i&gt;BOURSAULT');ECOLE_0511391K.addTo(ECOLE);</v>
      </c>
    </row>
    <row r="703" spans="1:10" x14ac:dyDescent="0.2">
      <c r="A703" t="s">
        <v>2236</v>
      </c>
      <c r="B703" t="s">
        <v>2238</v>
      </c>
      <c r="C703" t="s">
        <v>673</v>
      </c>
      <c r="D703" t="s">
        <v>4301</v>
      </c>
      <c r="E703" t="s">
        <v>4304</v>
      </c>
      <c r="F703" t="s">
        <v>553</v>
      </c>
      <c r="G703" t="s">
        <v>5335</v>
      </c>
      <c r="H703" t="s">
        <v>5336</v>
      </c>
      <c r="I703" t="s">
        <v>1448</v>
      </c>
      <c r="J703" t="str">
        <f t="shared" si="10"/>
        <v>var ECOLE_0511724X=L.circle([49.0603369,3.8407859], 50, {color:'purple',fillColor:'purple',fillOpacity: 0.5});ECOLE_0511724X.bindPopup('&lt;p align=center&gt; &lt;font size=2&gt;&lt;b&gt;&lt;u&gt;ECOLE MATERNELLE&lt;/b&gt;&lt;/u&gt;&lt;br&gt; (public)&lt;br&gt;&lt;br&gt;&lt;i&gt;BOURSAULT');ECOLE_0511724X.addTo(ECOLE);</v>
      </c>
    </row>
    <row r="704" spans="1:10" x14ac:dyDescent="0.2">
      <c r="A704" t="s">
        <v>2239</v>
      </c>
      <c r="B704" t="s">
        <v>2240</v>
      </c>
      <c r="C704" t="s">
        <v>673</v>
      </c>
      <c r="D704" t="s">
        <v>4301</v>
      </c>
      <c r="E704" t="s">
        <v>4304</v>
      </c>
      <c r="F704" t="s">
        <v>3285</v>
      </c>
      <c r="G704" t="s">
        <v>5337</v>
      </c>
      <c r="H704" t="s">
        <v>5338</v>
      </c>
      <c r="I704" t="s">
        <v>3882</v>
      </c>
      <c r="J704" t="str">
        <f t="shared" si="10"/>
        <v>var ECOLE_0510283F=L.circle([49.0851632,4.3484955], 50, {color:'purple',fillColor:'purple',fillOpacity: 0.5});ECOLE_0510283F.bindPopup('&lt;p align=center&gt; &lt;font size=2&gt;&lt;b&gt;&lt;u&gt;ECOLE PRIMAIRE LE PETIT PRINCE&lt;/b&gt;&lt;/u&gt;&lt;br&gt; (public)&lt;br&gt;&lt;br&gt;&lt;i&gt;BOUY');ECOLE_0510283F.addTo(ECOLE);</v>
      </c>
    </row>
    <row r="705" spans="1:10" x14ac:dyDescent="0.2">
      <c r="A705" t="s">
        <v>2241</v>
      </c>
      <c r="B705" t="s">
        <v>2242</v>
      </c>
      <c r="C705" t="s">
        <v>673</v>
      </c>
      <c r="D705" t="s">
        <v>4301</v>
      </c>
      <c r="E705" t="s">
        <v>4304</v>
      </c>
      <c r="F705" t="s">
        <v>262</v>
      </c>
      <c r="G705" t="s">
        <v>5339</v>
      </c>
      <c r="H705" t="s">
        <v>5340</v>
      </c>
      <c r="I705" t="s">
        <v>3883</v>
      </c>
      <c r="J705" t="str">
        <f t="shared" si="10"/>
        <v>var ECOLE_0511398T=L.circle([49.0787671,4.1510224], 50, {color:'purple',fillColor:'purple',fillOpacity: 0.5});ECOLE_0511398T.bindPopup('&lt;p align=center&gt; &lt;font size=2&gt;&lt;b&gt;&lt;u&gt;ECOLE PRIMAIRE CAMILLE CLAUDEL&lt;/b&gt;&lt;/u&gt;&lt;br&gt; (public)&lt;br&gt;&lt;br&gt;&lt;i&gt;BOUZY');ECOLE_0511398T.addTo(ECOLE);</v>
      </c>
    </row>
    <row r="706" spans="1:10" x14ac:dyDescent="0.2">
      <c r="A706" t="s">
        <v>2243</v>
      </c>
      <c r="B706" t="s">
        <v>2244</v>
      </c>
      <c r="C706" t="s">
        <v>673</v>
      </c>
      <c r="D706" t="s">
        <v>4301</v>
      </c>
      <c r="E706" t="s">
        <v>4304</v>
      </c>
      <c r="F706" t="s">
        <v>553</v>
      </c>
      <c r="G706" t="s">
        <v>5341</v>
      </c>
      <c r="H706" t="s">
        <v>5342</v>
      </c>
      <c r="I706" t="s">
        <v>3077</v>
      </c>
      <c r="J706" t="str">
        <f t="shared" si="10"/>
        <v>var ECOLE_0510288L=L.circle([49.3399651,4.023786], 50, {color:'purple',fillColor:'purple',fillOpacity: 0.5});ECOLE_0510288L.bindPopup('&lt;p align=center&gt; &lt;font size=2&gt;&lt;b&gt;&lt;u&gt;ECOLE ELEMENTAIRE&lt;/b&gt;&lt;/u&gt;&lt;br&gt; (public)&lt;br&gt;&lt;br&gt;&lt;i&gt;BRIMONT');ECOLE_0510288L.addTo(ECOLE);</v>
      </c>
    </row>
    <row r="707" spans="1:10" x14ac:dyDescent="0.2">
      <c r="A707" t="s">
        <v>2245</v>
      </c>
      <c r="B707" t="s">
        <v>2246</v>
      </c>
      <c r="C707" t="s">
        <v>673</v>
      </c>
      <c r="D707" t="s">
        <v>4301</v>
      </c>
      <c r="E707" t="s">
        <v>4304</v>
      </c>
      <c r="F707" t="s">
        <v>553</v>
      </c>
      <c r="G707" t="s">
        <v>5343</v>
      </c>
      <c r="H707" t="s">
        <v>5344</v>
      </c>
      <c r="I707" t="s">
        <v>3077</v>
      </c>
      <c r="J707" t="str">
        <f t="shared" ref="J707:J770" si="11">"var "&amp;D707&amp;"_"&amp;B707&amp;"=L.circle(["&amp;G707&amp;","&amp;H707&amp;"], 50, {color:'"&amp; E707&amp;"',fillColor:'"&amp;E707&amp;"',fillOpacity: 0.5});"&amp;D707&amp;"_"&amp;B707&amp;".bindPopup('&lt;p align=center&gt; &lt;font size=2&gt;&lt;b&gt;&lt;u&gt;"&amp;I707&amp;"&lt;/b&gt;&lt;/u&gt;&lt;br&gt; "&amp;C707&amp;"&lt;br&gt;&lt;br&gt;&lt;i&gt;"&amp;A707&amp;"');"&amp;D707&amp;"_"&amp;B707&amp;".addTo("&amp;D707&amp;");"</f>
        <v>var ECOLE_0510111U=L.circle([48.7871506,3.8775946], 50, {color:'purple',fillColor:'purple',fillOpacity: 0.5});ECOLE_0510111U.bindPopup('&lt;p align=center&gt; &lt;font size=2&gt;&lt;b&gt;&lt;u&gt;ECOLE ELEMENTAIRE&lt;/b&gt;&lt;/u&gt;&lt;br&gt; (public)&lt;br&gt;&lt;br&gt;&lt;i&gt;BROUSSY-LE-GRAND');ECOLE_0510111U.addTo(ECOLE);</v>
      </c>
    </row>
    <row r="708" spans="1:10" x14ac:dyDescent="0.2">
      <c r="A708" t="s">
        <v>2247</v>
      </c>
      <c r="B708" t="s">
        <v>2248</v>
      </c>
      <c r="C708" t="s">
        <v>673</v>
      </c>
      <c r="D708" t="s">
        <v>4301</v>
      </c>
      <c r="E708" t="s">
        <v>4304</v>
      </c>
      <c r="F708" t="s">
        <v>553</v>
      </c>
      <c r="G708" t="s">
        <v>5345</v>
      </c>
      <c r="H708" t="s">
        <v>5346</v>
      </c>
      <c r="I708" t="s">
        <v>3077</v>
      </c>
      <c r="J708" t="str">
        <f t="shared" si="11"/>
        <v>var ECOLE_0510642W=L.circle([48.8034173,4.2598877], 50, {color:'purple',fillColor:'purple',fillOpacity: 0.5});ECOLE_0510642W.bindPopup('&lt;p align=center&gt; &lt;font size=2&gt;&lt;b&gt;&lt;u&gt;ECOLE ELEMENTAIRE&lt;/b&gt;&lt;/u&gt;&lt;br&gt; (public)&lt;br&gt;&lt;br&gt;&lt;i&gt;BUSSY-LETTREE');ECOLE_0510642W.addTo(ECOLE);</v>
      </c>
    </row>
    <row r="709" spans="1:10" x14ac:dyDescent="0.2">
      <c r="A709" t="s">
        <v>2249</v>
      </c>
      <c r="B709" t="s">
        <v>2250</v>
      </c>
      <c r="C709" t="s">
        <v>673</v>
      </c>
      <c r="D709" t="s">
        <v>4301</v>
      </c>
      <c r="E709" t="s">
        <v>4304</v>
      </c>
      <c r="F709" t="s">
        <v>553</v>
      </c>
      <c r="G709" t="s">
        <v>5347</v>
      </c>
      <c r="H709" t="s">
        <v>5348</v>
      </c>
      <c r="I709" t="s">
        <v>3077</v>
      </c>
      <c r="J709" t="str">
        <f t="shared" si="11"/>
        <v>var ECOLE_0510290N=L.circle([49.3043838,4.1527849], 50, {color:'purple',fillColor:'purple',fillOpacity: 0.5});ECOLE_0510290N.bindPopup('&lt;p align=center&gt; &lt;font size=2&gt;&lt;b&gt;&lt;u&gt;ECOLE ELEMENTAIRE&lt;/b&gt;&lt;/u&gt;&lt;br&gt; (public)&lt;br&gt;&lt;br&gt;&lt;i&gt;CAUREL');ECOLE_0510290N.addTo(ECOLE);</v>
      </c>
    </row>
    <row r="710" spans="1:10" x14ac:dyDescent="0.2">
      <c r="A710" t="s">
        <v>2251</v>
      </c>
      <c r="B710" t="s">
        <v>2252</v>
      </c>
      <c r="C710" t="s">
        <v>673</v>
      </c>
      <c r="D710" t="s">
        <v>4301</v>
      </c>
      <c r="E710" t="s">
        <v>4304</v>
      </c>
      <c r="F710" t="s">
        <v>50</v>
      </c>
      <c r="G710" t="s">
        <v>5349</v>
      </c>
      <c r="H710" t="s">
        <v>5350</v>
      </c>
      <c r="I710" t="s">
        <v>3884</v>
      </c>
      <c r="J710" t="str">
        <f t="shared" si="11"/>
        <v>var ECOLE_0510292R=L.circle([49.2627561,4.0981625], 50, {color:'purple',fillColor:'purple',fillOpacity: 0.5});ECOLE_0510292R.bindPopup('&lt;p align=center&gt; &lt;font size=2&gt;&lt;b&gt;&lt;u&gt;ECOLE PRIMAIRE JEAN MOULIN&lt;/b&gt;&lt;/u&gt;&lt;br&gt; (public)&lt;br&gt;&lt;br&gt;&lt;i&gt;CERNAY-LES-REIMS');ECOLE_0510292R.addTo(ECOLE);</v>
      </c>
    </row>
    <row r="711" spans="1:10" x14ac:dyDescent="0.2">
      <c r="A711" t="s">
        <v>2253</v>
      </c>
      <c r="B711" t="s">
        <v>2254</v>
      </c>
      <c r="C711" t="s">
        <v>673</v>
      </c>
      <c r="D711" t="s">
        <v>4301</v>
      </c>
      <c r="E711" t="s">
        <v>4304</v>
      </c>
      <c r="F711" t="s">
        <v>3286</v>
      </c>
      <c r="G711" t="s">
        <v>5351</v>
      </c>
      <c r="H711" t="s">
        <v>5352</v>
      </c>
      <c r="I711" t="s">
        <v>3885</v>
      </c>
      <c r="J711" t="str">
        <f t="shared" si="11"/>
        <v>var ECOLE_0510116Z=L.circle([48.9017756,4.1058861], 50, {color:'purple',fillColor:'purple',fillOpacity: 0.5});ECOLE_0510116Z.bindPopup('&lt;p align=center&gt; &lt;font size=2&gt;&lt;b&gt;&lt;u&gt;ECOLE PRIMAIRE DE LA SOMME-SOUDE&lt;/b&gt;&lt;/u&gt;&lt;br&gt; (public)&lt;br&gt;&lt;br&gt;&lt;i&gt;CHAINTRIX-BIERGES');ECOLE_0510116Z.addTo(ECOLE);</v>
      </c>
    </row>
    <row r="712" spans="1:10" x14ac:dyDescent="0.2">
      <c r="A712" t="s">
        <v>365</v>
      </c>
      <c r="B712" t="s">
        <v>2255</v>
      </c>
      <c r="C712" t="s">
        <v>673</v>
      </c>
      <c r="D712" t="s">
        <v>4301</v>
      </c>
      <c r="E712" t="s">
        <v>4304</v>
      </c>
      <c r="F712" t="s">
        <v>3287</v>
      </c>
      <c r="G712" t="s">
        <v>5353</v>
      </c>
      <c r="H712" t="s">
        <v>5354</v>
      </c>
      <c r="I712" t="s">
        <v>3890</v>
      </c>
      <c r="J712" t="str">
        <f t="shared" si="11"/>
        <v>var ECOLE_0510580D=L.circle([48.9698667,4.3604094], 50, {color:'purple',fillColor:'purple',fillOpacity: 0.5});ECOLE_0510580D.bindPopup('&lt;p align=center&gt; &lt;font size=2&gt;&lt;b&gt;&lt;u&gt;ECOLE MATERNELLE BRANLY&lt;/b&gt;&lt;/u&gt;&lt;br&gt; (public)&lt;br&gt;&lt;br&gt;&lt;i&gt;CHALONS-EN-CHAMPAGNE');ECOLE_0510580D.addTo(ECOLE);</v>
      </c>
    </row>
    <row r="713" spans="1:10" x14ac:dyDescent="0.2">
      <c r="A713" t="s">
        <v>365</v>
      </c>
      <c r="B713" t="s">
        <v>2256</v>
      </c>
      <c r="C713" t="s">
        <v>673</v>
      </c>
      <c r="D713" t="s">
        <v>4301</v>
      </c>
      <c r="E713" t="s">
        <v>4304</v>
      </c>
      <c r="F713" t="s">
        <v>3288</v>
      </c>
      <c r="G713" t="s">
        <v>5355</v>
      </c>
      <c r="H713" t="s">
        <v>5356</v>
      </c>
      <c r="I713" t="s">
        <v>3891</v>
      </c>
      <c r="J713" t="str">
        <f t="shared" si="11"/>
        <v>var ECOLE_0510582F=L.circle([48.949945,4.3399405], 50, {color:'purple',fillColor:'purple',fillOpacity: 0.5});ECOLE_0510582F.bindPopup('&lt;p align=center&gt; &lt;font size=2&gt;&lt;b&gt;&lt;u&gt;ECOLE ELEMENTAIRE PIERRE CURIE&lt;/b&gt;&lt;/u&gt;&lt;br&gt; (public)&lt;br&gt;&lt;br&gt;&lt;i&gt;CHALONS-EN-CHAMPAGNE');ECOLE_0510582F.addTo(ECOLE);</v>
      </c>
    </row>
    <row r="714" spans="1:10" x14ac:dyDescent="0.2">
      <c r="A714" t="s">
        <v>365</v>
      </c>
      <c r="B714" t="s">
        <v>2257</v>
      </c>
      <c r="C714" t="s">
        <v>673</v>
      </c>
      <c r="D714" t="s">
        <v>4301</v>
      </c>
      <c r="E714" t="s">
        <v>4304</v>
      </c>
      <c r="F714" t="s">
        <v>3289</v>
      </c>
      <c r="G714" t="s">
        <v>5357</v>
      </c>
      <c r="H714" t="s">
        <v>5358</v>
      </c>
      <c r="I714" t="s">
        <v>3892</v>
      </c>
      <c r="J714" t="str">
        <f t="shared" si="11"/>
        <v>var ECOLE_0510585J=L.circle([48.96464,4.3574342], 50, {color:'purple',fillColor:'purple',fillOpacity: 0.5});ECOLE_0510585J.bindPopup('&lt;p align=center&gt; &lt;font size=2&gt;&lt;b&gt;&lt;u&gt;ECOLE ELEMENTAIRE CLOVIS JACQUIERT&lt;/b&gt;&lt;/u&gt;&lt;br&gt; (public)&lt;br&gt;&lt;br&gt;&lt;i&gt;CHALONS-EN-CHAMPAGNE');ECOLE_0510585J.addTo(ECOLE);</v>
      </c>
    </row>
    <row r="715" spans="1:10" x14ac:dyDescent="0.2">
      <c r="A715" t="s">
        <v>365</v>
      </c>
      <c r="B715" t="s">
        <v>2258</v>
      </c>
      <c r="C715" t="s">
        <v>673</v>
      </c>
      <c r="D715" t="s">
        <v>4301</v>
      </c>
      <c r="E715" t="s">
        <v>4304</v>
      </c>
      <c r="F715" t="s">
        <v>3289</v>
      </c>
      <c r="G715" t="s">
        <v>5359</v>
      </c>
      <c r="H715" t="s">
        <v>5360</v>
      </c>
      <c r="I715" t="s">
        <v>3893</v>
      </c>
      <c r="J715" t="str">
        <f t="shared" si="11"/>
        <v>var ECOLE_0510587L=L.circle([48.9645207,4.3572508], 50, {color:'purple',fillColor:'purple',fillOpacity: 0.5});ECOLE_0510587L.bindPopup('&lt;p align=center&gt; &lt;font size=2&gt;&lt;b&gt;&lt;u&gt;ECOLE MATERNELLE CLOVIS JACQUIERT&lt;/b&gt;&lt;/u&gt;&lt;br&gt; (public)&lt;br&gt;&lt;br&gt;&lt;i&gt;CHALONS-EN-CHAMPAGNE');ECOLE_0510587L.addTo(ECOLE);</v>
      </c>
    </row>
    <row r="716" spans="1:10" x14ac:dyDescent="0.2">
      <c r="A716" t="s">
        <v>365</v>
      </c>
      <c r="B716" t="s">
        <v>2259</v>
      </c>
      <c r="C716" t="s">
        <v>673</v>
      </c>
      <c r="D716" t="s">
        <v>4301</v>
      </c>
      <c r="E716" t="s">
        <v>4304</v>
      </c>
      <c r="F716" t="s">
        <v>3290</v>
      </c>
      <c r="G716" t="s">
        <v>5361</v>
      </c>
      <c r="H716" t="s">
        <v>5362</v>
      </c>
      <c r="I716" t="s">
        <v>3894</v>
      </c>
      <c r="J716" t="str">
        <f t="shared" si="11"/>
        <v>var ECOLE_0510590P=L.circle([48.9440018,4.3699458], 50, {color:'purple',fillColor:'purple',fillOpacity: 0.5});ECOLE_0510590P.bindPopup('&lt;p align=center&gt; &lt;font size=2&gt;&lt;b&gt;&lt;u&gt;ECOLE MATERNELLE LE VERBEAU&lt;/b&gt;&lt;/u&gt;&lt;br&gt; (public)&lt;br&gt;&lt;br&gt;&lt;i&gt;CHALONS-EN-CHAMPAGNE');ECOLE_0510590P.addTo(ECOLE);</v>
      </c>
    </row>
    <row r="717" spans="1:10" x14ac:dyDescent="0.2">
      <c r="A717" t="s">
        <v>365</v>
      </c>
      <c r="B717" t="s">
        <v>2260</v>
      </c>
      <c r="C717" t="s">
        <v>673</v>
      </c>
      <c r="D717" t="s">
        <v>4301</v>
      </c>
      <c r="E717" t="s">
        <v>4304</v>
      </c>
      <c r="F717" t="s">
        <v>3210</v>
      </c>
      <c r="G717" t="s">
        <v>5363</v>
      </c>
      <c r="H717" t="s">
        <v>5364</v>
      </c>
      <c r="I717" t="s">
        <v>3895</v>
      </c>
      <c r="J717" t="str">
        <f t="shared" si="11"/>
        <v>var ECOLE_0510594U=L.circle([48.9543235,4.3460936], 50, {color:'purple',fillColor:'purple',fillOpacity: 0.5});ECOLE_0510594U.bindPopup('&lt;p align=center&gt; &lt;font size=2&gt;&lt;b&gt;&lt;u&gt;ECOLE ELEMENTAIRE FERDINAND BUISSON&lt;/b&gt;&lt;/u&gt;&lt;br&gt; (public)&lt;br&gt;&lt;br&gt;&lt;i&gt;CHALONS-EN-CHAMPAGNE');ECOLE_0510594U.addTo(ECOLE);</v>
      </c>
    </row>
    <row r="718" spans="1:10" x14ac:dyDescent="0.2">
      <c r="A718" t="s">
        <v>365</v>
      </c>
      <c r="B718" t="s">
        <v>2261</v>
      </c>
      <c r="C718" t="s">
        <v>673</v>
      </c>
      <c r="D718" t="s">
        <v>4301</v>
      </c>
      <c r="E718" t="s">
        <v>4304</v>
      </c>
      <c r="F718" t="s">
        <v>24</v>
      </c>
      <c r="G718" t="s">
        <v>5365</v>
      </c>
      <c r="H718" t="s">
        <v>5366</v>
      </c>
      <c r="I718" t="s">
        <v>3829</v>
      </c>
      <c r="J718" t="str">
        <f t="shared" si="11"/>
        <v>var ECOLE_0510600A=L.circle([48.9531298,4.3466718], 50, {color:'purple',fillColor:'purple',fillOpacity: 0.5});ECOLE_0510600A.bindPopup('&lt;p align=center&gt; &lt;font size=2&gt;&lt;b&gt;&lt;u&gt;ECOLE MATERNELLE JEAN MACE&lt;/b&gt;&lt;/u&gt;&lt;br&gt; (public)&lt;br&gt;&lt;br&gt;&lt;i&gt;CHALONS-EN-CHAMPAGNE');ECOLE_0510600A.addTo(ECOLE);</v>
      </c>
    </row>
    <row r="719" spans="1:10" x14ac:dyDescent="0.2">
      <c r="A719" t="s">
        <v>365</v>
      </c>
      <c r="B719" t="s">
        <v>2262</v>
      </c>
      <c r="C719" t="s">
        <v>673</v>
      </c>
      <c r="D719" t="s">
        <v>4301</v>
      </c>
      <c r="E719" t="s">
        <v>4304</v>
      </c>
      <c r="F719" t="s">
        <v>3291</v>
      </c>
      <c r="G719" t="s">
        <v>5367</v>
      </c>
      <c r="H719" t="s">
        <v>5368</v>
      </c>
      <c r="I719" t="s">
        <v>3896</v>
      </c>
      <c r="J719" t="str">
        <f t="shared" si="11"/>
        <v>var ECOLE_0510603D=L.circle([48.9702117,4.3575838], 50, {color:'purple',fillColor:'purple',fillOpacity: 0.5});ECOLE_0510603D.bindPopup('&lt;p align=center&gt; &lt;font size=2&gt;&lt;b&gt;&lt;u&gt;ECOLE MATERNELLE LAVOISIER&lt;/b&gt;&lt;/u&gt;&lt;br&gt; (public)&lt;br&gt;&lt;br&gt;&lt;i&gt;CHALONS-EN-CHAMPAGNE');ECOLE_0510603D.addTo(ECOLE);</v>
      </c>
    </row>
    <row r="720" spans="1:10" x14ac:dyDescent="0.2">
      <c r="A720" t="s">
        <v>365</v>
      </c>
      <c r="B720" t="s">
        <v>2263</v>
      </c>
      <c r="C720" t="s">
        <v>673</v>
      </c>
      <c r="D720" t="s">
        <v>4301</v>
      </c>
      <c r="E720" t="s">
        <v>4304</v>
      </c>
      <c r="F720" t="s">
        <v>3083</v>
      </c>
      <c r="G720" t="s">
        <v>5369</v>
      </c>
      <c r="H720" t="s">
        <v>5370</v>
      </c>
      <c r="I720" t="s">
        <v>3897</v>
      </c>
      <c r="J720" t="str">
        <f t="shared" si="11"/>
        <v>var ECOLE_0510604E=L.circle([48.9536676,4.3551362], 50, {color:'purple',fillColor:'purple',fillOpacity: 0.5});ECOLE_0510604E.bindPopup('&lt;p align=center&gt; &lt;font size=2&gt;&lt;b&gt;&lt;u&gt;ECOLE MATERNELLE VICTOR HUGO&lt;/b&gt;&lt;/u&gt;&lt;br&gt; (public)&lt;br&gt;&lt;br&gt;&lt;i&gt;CHALONS-EN-CHAMPAGNE');ECOLE_0510604E.addTo(ECOLE);</v>
      </c>
    </row>
    <row r="721" spans="1:10" x14ac:dyDescent="0.2">
      <c r="A721" t="s">
        <v>365</v>
      </c>
      <c r="B721" t="s">
        <v>2264</v>
      </c>
      <c r="C721" t="s">
        <v>673</v>
      </c>
      <c r="D721" t="s">
        <v>4301</v>
      </c>
      <c r="E721" t="s">
        <v>4304</v>
      </c>
      <c r="F721" t="s">
        <v>3292</v>
      </c>
      <c r="G721" t="s">
        <v>5371</v>
      </c>
      <c r="H721" t="s">
        <v>5372</v>
      </c>
      <c r="I721" t="s">
        <v>3898</v>
      </c>
      <c r="J721" t="str">
        <f t="shared" si="11"/>
        <v>var ECOLE_0510605F=L.circle([48.9497953,4.3401374], 50, {color:'purple',fillColor:'purple',fillOpacity: 0.5});ECOLE_0510605F.bindPopup('&lt;p align=center&gt; &lt;font size=2&gt;&lt;b&gt;&lt;u&gt;ECOLE MATERNELLE GERARD MOULIN&lt;/b&gt;&lt;/u&gt;&lt;br&gt; (public)&lt;br&gt;&lt;br&gt;&lt;i&gt;CHALONS-EN-CHAMPAGNE');ECOLE_0510605F.addTo(ECOLE);</v>
      </c>
    </row>
    <row r="722" spans="1:10" x14ac:dyDescent="0.2">
      <c r="A722" t="s">
        <v>365</v>
      </c>
      <c r="B722" t="s">
        <v>2265</v>
      </c>
      <c r="C722" t="s">
        <v>673</v>
      </c>
      <c r="D722" t="s">
        <v>4301</v>
      </c>
      <c r="E722" t="s">
        <v>4304</v>
      </c>
      <c r="F722" t="s">
        <v>3293</v>
      </c>
      <c r="G722" t="s">
        <v>5373</v>
      </c>
      <c r="H722" t="s">
        <v>5374</v>
      </c>
      <c r="I722" t="s">
        <v>3899</v>
      </c>
      <c r="J722" t="str">
        <f t="shared" si="11"/>
        <v>var ECOLE_0510628F=L.circle([48.958838,4.3595895], 50, {color:'purple',fillColor:'purple',fillOpacity: 0.5});ECOLE_0510628F.bindPopup('&lt;p align=center&gt; &lt;font size=2&gt;&lt;b&gt;&lt;u&gt;ECOLE ELEMENTAIRE APPLICATION DU MAU&lt;/b&gt;&lt;/u&gt;&lt;br&gt; (public)&lt;br&gt;&lt;br&gt;&lt;i&gt;CHALONS-EN-CHAMPAGNE');ECOLE_0510628F.addTo(ECOLE);</v>
      </c>
    </row>
    <row r="723" spans="1:10" x14ac:dyDescent="0.2">
      <c r="A723" t="s">
        <v>365</v>
      </c>
      <c r="B723" t="s">
        <v>2266</v>
      </c>
      <c r="C723" t="s">
        <v>673</v>
      </c>
      <c r="D723" t="s">
        <v>4301</v>
      </c>
      <c r="E723" t="s">
        <v>4304</v>
      </c>
      <c r="F723" t="s">
        <v>92</v>
      </c>
      <c r="G723" t="s">
        <v>5375</v>
      </c>
      <c r="H723" t="s">
        <v>5376</v>
      </c>
      <c r="I723" t="s">
        <v>3900</v>
      </c>
      <c r="J723" t="str">
        <f t="shared" si="11"/>
        <v>var ECOLE_0510631J=L.circle([48.961266,4.3688724], 50, {color:'purple',fillColor:'purple',fillOpacity: 0.5});ECOLE_0510631J.bindPopup('&lt;p align=center&gt; &lt;font size=2&gt;&lt;b&gt;&lt;u&gt;ECOLE ELEMENTAIRE APPLICATION JULES FERRY&lt;/b&gt;&lt;/u&gt;&lt;br&gt; (public)&lt;br&gt;&lt;br&gt;&lt;i&gt;CHALONS-EN-CHAMPAGNE');ECOLE_0510631J.addTo(ECOLE);</v>
      </c>
    </row>
    <row r="724" spans="1:10" x14ac:dyDescent="0.2">
      <c r="A724" t="s">
        <v>365</v>
      </c>
      <c r="B724" t="s">
        <v>2267</v>
      </c>
      <c r="C724" t="s">
        <v>673</v>
      </c>
      <c r="D724" t="s">
        <v>4301</v>
      </c>
      <c r="E724" t="s">
        <v>4304</v>
      </c>
      <c r="F724" t="s">
        <v>3294</v>
      </c>
      <c r="G724" t="s">
        <v>5377</v>
      </c>
      <c r="H724" t="s">
        <v>5378</v>
      </c>
      <c r="I724" t="s">
        <v>3901</v>
      </c>
      <c r="J724" t="str">
        <f t="shared" si="11"/>
        <v>var ECOLE_0510633L=L.circle([48.9588196,4.3707651], 50, {color:'purple',fillColor:'purple',fillOpacity: 0.5});ECOLE_0510633L.bindPopup('&lt;p align=center&gt; &lt;font size=2&gt;&lt;b&gt;&lt;u&gt;ECOLE MATERNELLE DOULCET&lt;/b&gt;&lt;/u&gt;&lt;br&gt; (public)&lt;br&gt;&lt;br&gt;&lt;i&gt;CHALONS-EN-CHAMPAGNE');ECOLE_0510633L.addTo(ECOLE);</v>
      </c>
    </row>
    <row r="725" spans="1:10" x14ac:dyDescent="0.2">
      <c r="A725" t="s">
        <v>365</v>
      </c>
      <c r="B725" t="s">
        <v>2268</v>
      </c>
      <c r="C725" t="s">
        <v>673</v>
      </c>
      <c r="D725" t="s">
        <v>4301</v>
      </c>
      <c r="E725" t="s">
        <v>4304</v>
      </c>
      <c r="F725" t="s">
        <v>3295</v>
      </c>
      <c r="G725" t="s">
        <v>5379</v>
      </c>
      <c r="H725" t="s">
        <v>5380</v>
      </c>
      <c r="I725" t="s">
        <v>3902</v>
      </c>
      <c r="J725" t="str">
        <f t="shared" si="11"/>
        <v>var ECOLE_0510635N=L.circle([48.9558927,4.3660678], 50, {color:'purple',fillColor:'purple',fillOpacity: 0.5});ECOLE_0510635N.bindPopup('&lt;p align=center&gt; &lt;font size=2&gt;&lt;b&gt;&lt;u&gt;ECOLE ELEMENTAIRE APPLICATION PRIEUR DE LA MARNE&lt;/b&gt;&lt;/u&gt;&lt;br&gt; (public)&lt;br&gt;&lt;br&gt;&lt;i&gt;CHALONS-EN-CHAMPAGNE');ECOLE_0510635N.addTo(ECOLE);</v>
      </c>
    </row>
    <row r="726" spans="1:10" x14ac:dyDescent="0.2">
      <c r="A726" t="s">
        <v>365</v>
      </c>
      <c r="B726" t="s">
        <v>2269</v>
      </c>
      <c r="C726" t="s">
        <v>673</v>
      </c>
      <c r="D726" t="s">
        <v>4301</v>
      </c>
      <c r="E726" t="s">
        <v>4304</v>
      </c>
      <c r="F726" t="s">
        <v>3295</v>
      </c>
      <c r="G726" t="s">
        <v>5381</v>
      </c>
      <c r="H726" t="s">
        <v>5382</v>
      </c>
      <c r="I726" t="s">
        <v>3903</v>
      </c>
      <c r="J726" t="str">
        <f t="shared" si="11"/>
        <v>var ECOLE_0510636P=L.circle([48.9557811,4.3660799], 50, {color:'purple',fillColor:'purple',fillOpacity: 0.5});ECOLE_0510636P.bindPopup('&lt;p align=center&gt; &lt;font size=2&gt;&lt;b&gt;&lt;u&gt;ECOLE MATERNELLE PRIEUR DE LA MARNE&lt;/b&gt;&lt;/u&gt;&lt;br&gt; (public)&lt;br&gt;&lt;br&gt;&lt;i&gt;CHALONS-EN-CHAMPAGNE');ECOLE_0510636P.addTo(ECOLE);</v>
      </c>
    </row>
    <row r="727" spans="1:10" x14ac:dyDescent="0.2">
      <c r="A727" t="s">
        <v>365</v>
      </c>
      <c r="B727" t="s">
        <v>2270</v>
      </c>
      <c r="C727" t="s">
        <v>673</v>
      </c>
      <c r="D727" t="s">
        <v>4301</v>
      </c>
      <c r="E727" t="s">
        <v>4304</v>
      </c>
      <c r="F727" t="s">
        <v>3296</v>
      </c>
      <c r="G727" t="s">
        <v>5383</v>
      </c>
      <c r="H727" t="s">
        <v>5384</v>
      </c>
      <c r="I727" t="s">
        <v>3908</v>
      </c>
      <c r="J727" t="str">
        <f t="shared" si="11"/>
        <v>var ECOLE_0511239V=L.circle([48.965162,4.3793889], 50, {color:'purple',fillColor:'purple',fillOpacity: 0.5});ECOLE_0511239V.bindPopup('&lt;p align=center&gt; &lt;font size=2&gt;&lt;b&gt;&lt;u&gt;ECOLE MATERNELLE VALLEE SAINT-PIERRE&lt;/b&gt;&lt;/u&gt;&lt;br&gt; (public)&lt;br&gt;&lt;br&gt;&lt;i&gt;CHALONS-EN-CHAMPAGNE');ECOLE_0511239V.addTo(ECOLE);</v>
      </c>
    </row>
    <row r="728" spans="1:10" x14ac:dyDescent="0.2">
      <c r="A728" t="s">
        <v>365</v>
      </c>
      <c r="B728" t="s">
        <v>2271</v>
      </c>
      <c r="C728" t="s">
        <v>673</v>
      </c>
      <c r="D728" t="s">
        <v>4301</v>
      </c>
      <c r="E728" t="s">
        <v>4304</v>
      </c>
      <c r="F728" t="s">
        <v>3297</v>
      </c>
      <c r="G728" t="s">
        <v>5385</v>
      </c>
      <c r="H728" t="s">
        <v>5386</v>
      </c>
      <c r="I728" t="s">
        <v>3909</v>
      </c>
      <c r="J728" t="str">
        <f t="shared" si="11"/>
        <v>var ECOLE_0511319G=L.circle([48.9451383,4.3401403], 50, {color:'purple',fillColor:'purple',fillOpacity: 0.5});ECOLE_0511319G.bindPopup('&lt;p align=center&gt; &lt;font size=2&gt;&lt;b&gt;&lt;u&gt;ECOLE PRIMAIRE MONT SAINT-MICHEL&lt;/b&gt;&lt;/u&gt;&lt;br&gt; (public)&lt;br&gt;&lt;br&gt;&lt;i&gt;CHALONS-EN-CHAMPAGNE');ECOLE_0511319G.addTo(ECOLE);</v>
      </c>
    </row>
    <row r="729" spans="1:10" x14ac:dyDescent="0.2">
      <c r="A729" t="s">
        <v>365</v>
      </c>
      <c r="B729" t="s">
        <v>2272</v>
      </c>
      <c r="C729" t="s">
        <v>674</v>
      </c>
      <c r="D729" t="s">
        <v>4301</v>
      </c>
      <c r="E729" t="s">
        <v>4304</v>
      </c>
      <c r="F729" t="s">
        <v>3298</v>
      </c>
      <c r="G729" t="s">
        <v>5387</v>
      </c>
      <c r="H729" t="s">
        <v>5388</v>
      </c>
      <c r="I729" t="s">
        <v>3910</v>
      </c>
      <c r="J729" t="str">
        <f t="shared" si="11"/>
        <v>var ECOLE_0511330U=L.circle([48.9548827,4.3596636], 50, {color:'purple',fillColor:'purple',fillOpacity: 0.5});ECOLE_0511330U.bindPopup('&lt;p align=center&gt; &lt;font size=2&gt;&lt;b&gt;&lt;u&gt;ECOLE PRIMAIRE PRILLY-STE THERESE&lt;/b&gt;&lt;/u&gt;&lt;br&gt; (privé)&lt;br&gt;&lt;br&gt;&lt;i&gt;CHALONS-EN-CHAMPAGNE');ECOLE_0511330U.addTo(ECOLE);</v>
      </c>
    </row>
    <row r="730" spans="1:10" x14ac:dyDescent="0.2">
      <c r="A730" t="s">
        <v>365</v>
      </c>
      <c r="B730" t="s">
        <v>2273</v>
      </c>
      <c r="C730" t="s">
        <v>674</v>
      </c>
      <c r="D730" t="s">
        <v>4301</v>
      </c>
      <c r="E730" t="s">
        <v>4304</v>
      </c>
      <c r="F730" t="s">
        <v>3299</v>
      </c>
      <c r="G730" t="s">
        <v>5389</v>
      </c>
      <c r="H730" t="s">
        <v>5390</v>
      </c>
      <c r="I730" t="s">
        <v>3911</v>
      </c>
      <c r="J730" t="str">
        <f t="shared" si="11"/>
        <v>var ECOLE_0511346L=L.circle([48.9455135,4.3731889], 50, {color:'purple',fillColor:'purple',fillOpacity: 0.5});ECOLE_0511346L.bindPopup('&lt;p align=center&gt; &lt;font size=2&gt;&lt;b&gt;&lt;u&gt;ECOLE PRIMAIRE SAINTE THERESE VERBEAU&lt;/b&gt;&lt;/u&gt;&lt;br&gt; (privé)&lt;br&gt;&lt;br&gt;&lt;i&gt;CHALONS-EN-CHAMPAGNE');ECOLE_0511346L.addTo(ECOLE);</v>
      </c>
    </row>
    <row r="731" spans="1:10" x14ac:dyDescent="0.2">
      <c r="A731" t="s">
        <v>365</v>
      </c>
      <c r="B731" t="s">
        <v>2274</v>
      </c>
      <c r="C731" t="s">
        <v>673</v>
      </c>
      <c r="D731" t="s">
        <v>4301</v>
      </c>
      <c r="E731" t="s">
        <v>4304</v>
      </c>
      <c r="F731" t="s">
        <v>3300</v>
      </c>
      <c r="G731" t="s">
        <v>5391</v>
      </c>
      <c r="H731" t="s">
        <v>5392</v>
      </c>
      <c r="I731" t="s">
        <v>3912</v>
      </c>
      <c r="J731" t="str">
        <f t="shared" si="11"/>
        <v>var ECOLE_0511421T=L.circle([48.946091,4.3395558], 50, {color:'purple',fillColor:'purple',fillOpacity: 0.5});ECOLE_0511421T.bindPopup('&lt;p align=center&gt; &lt;font size=2&gt;&lt;b&gt;&lt;u&gt;ECOLE MATERNELLE PIERRE SEMARD&lt;/b&gt;&lt;/u&gt;&lt;br&gt; (public)&lt;br&gt;&lt;br&gt;&lt;i&gt;CHALONS-EN-CHAMPAGNE');ECOLE_0511421T.addTo(ECOLE);</v>
      </c>
    </row>
    <row r="732" spans="1:10" x14ac:dyDescent="0.2">
      <c r="A732" t="s">
        <v>365</v>
      </c>
      <c r="B732" t="s">
        <v>2275</v>
      </c>
      <c r="C732" t="s">
        <v>673</v>
      </c>
      <c r="D732" t="s">
        <v>4301</v>
      </c>
      <c r="E732" t="s">
        <v>4304</v>
      </c>
      <c r="F732" t="s">
        <v>3301</v>
      </c>
      <c r="G732" t="s">
        <v>5393</v>
      </c>
      <c r="H732" t="s">
        <v>5394</v>
      </c>
      <c r="I732" t="s">
        <v>3913</v>
      </c>
      <c r="J732" t="str">
        <f t="shared" si="11"/>
        <v>var ECOLE_0511558S=L.circle([48.9376338,4.3883478], 50, {color:'purple',fillColor:'purple',fillOpacity: 0.5});ECOLE_0511558S.bindPopup('&lt;p align=center&gt; &lt;font size=2&gt;&lt;b&gt;&lt;u&gt;ECOLE MATERNELLE CROIX JEAN ROBERT&lt;/b&gt;&lt;/u&gt;&lt;br&gt; (public)&lt;br&gt;&lt;br&gt;&lt;i&gt;CHALONS-EN-CHAMPAGNE');ECOLE_0511558S.addTo(ECOLE);</v>
      </c>
    </row>
    <row r="733" spans="1:10" x14ac:dyDescent="0.2">
      <c r="A733" t="s">
        <v>365</v>
      </c>
      <c r="B733" t="s">
        <v>2276</v>
      </c>
      <c r="C733" t="s">
        <v>673</v>
      </c>
      <c r="D733" t="s">
        <v>4301</v>
      </c>
      <c r="E733" t="s">
        <v>4304</v>
      </c>
      <c r="F733" t="s">
        <v>3302</v>
      </c>
      <c r="G733" t="s">
        <v>5395</v>
      </c>
      <c r="H733" t="s">
        <v>5396</v>
      </c>
      <c r="I733" t="s">
        <v>3914</v>
      </c>
      <c r="J733" t="str">
        <f t="shared" si="11"/>
        <v>var ECOLE_0511587Y=L.circle([48.9381742,4.3772137], 50, {color:'purple',fillColor:'purple',fillOpacity: 0.5});ECOLE_0511587Y.bindPopup('&lt;p align=center&gt; &lt;font size=2&gt;&lt;b&gt;&lt;u&gt;ECOLE ELEMENTAIRE ANDRE MALRAUX&lt;/b&gt;&lt;/u&gt;&lt;br&gt; (public)&lt;br&gt;&lt;br&gt;&lt;i&gt;CHALONS-EN-CHAMPAGNE');ECOLE_0511587Y.addTo(ECOLE);</v>
      </c>
    </row>
    <row r="734" spans="1:10" x14ac:dyDescent="0.2">
      <c r="A734" t="s">
        <v>365</v>
      </c>
      <c r="B734" t="s">
        <v>2277</v>
      </c>
      <c r="C734" t="s">
        <v>673</v>
      </c>
      <c r="D734" t="s">
        <v>4301</v>
      </c>
      <c r="E734" t="s">
        <v>4304</v>
      </c>
      <c r="F734" t="s">
        <v>3291</v>
      </c>
      <c r="G734" t="s">
        <v>5397</v>
      </c>
      <c r="H734" t="s">
        <v>5398</v>
      </c>
      <c r="I734" t="s">
        <v>3915</v>
      </c>
      <c r="J734" t="str">
        <f t="shared" si="11"/>
        <v>var ECOLE_0511589A=L.circle([48.9700369,4.3576899], 50, {color:'purple',fillColor:'purple',fillOpacity: 0.5});ECOLE_0511589A.bindPopup('&lt;p align=center&gt; &lt;font size=2&gt;&lt;b&gt;&lt;u&gt;ECOLE ELEMENTAIRE LAVOISIER&lt;/b&gt;&lt;/u&gt;&lt;br&gt; (public)&lt;br&gt;&lt;br&gt;&lt;i&gt;CHALONS-EN-CHAMPAGNE');ECOLE_0511589A.addTo(ECOLE);</v>
      </c>
    </row>
    <row r="735" spans="1:10" x14ac:dyDescent="0.2">
      <c r="A735" t="s">
        <v>365</v>
      </c>
      <c r="B735" t="s">
        <v>2278</v>
      </c>
      <c r="C735" t="s">
        <v>673</v>
      </c>
      <c r="D735" t="s">
        <v>4301</v>
      </c>
      <c r="E735" t="s">
        <v>4304</v>
      </c>
      <c r="F735" t="s">
        <v>3301</v>
      </c>
      <c r="G735" t="s">
        <v>5399</v>
      </c>
      <c r="H735" t="s">
        <v>5400</v>
      </c>
      <c r="I735" t="s">
        <v>3916</v>
      </c>
      <c r="J735" t="str">
        <f t="shared" si="11"/>
        <v>var ECOLE_0511614C=L.circle([48.9377925,4.3884626], 50, {color:'purple',fillColor:'purple',fillOpacity: 0.5});ECOLE_0511614C.bindPopup('&lt;p align=center&gt; &lt;font size=2&gt;&lt;b&gt;&lt;u&gt;ECOLE ELEMENTAIRE CROIX JEAN ROBERT&lt;/b&gt;&lt;/u&gt;&lt;br&gt; (public)&lt;br&gt;&lt;br&gt;&lt;i&gt;CHALONS-EN-CHAMPAGNE');ECOLE_0511614C.addTo(ECOLE);</v>
      </c>
    </row>
    <row r="736" spans="1:10" x14ac:dyDescent="0.2">
      <c r="A736" t="s">
        <v>365</v>
      </c>
      <c r="B736" t="s">
        <v>2279</v>
      </c>
      <c r="C736" t="s">
        <v>673</v>
      </c>
      <c r="D736" t="s">
        <v>4301</v>
      </c>
      <c r="E736" t="s">
        <v>4304</v>
      </c>
      <c r="F736" t="s">
        <v>3303</v>
      </c>
      <c r="G736" t="s">
        <v>5401</v>
      </c>
      <c r="H736" t="s">
        <v>5402</v>
      </c>
      <c r="I736" t="s">
        <v>3917</v>
      </c>
      <c r="J736" t="str">
        <f t="shared" si="11"/>
        <v>var ECOLE_0511696S=L.circle([48.9463851,4.372704], 50, {color:'purple',fillColor:'purple',fillOpacity: 0.5});ECOLE_0511696S.bindPopup('&lt;p align=center&gt; &lt;font size=2&gt;&lt;b&gt;&lt;u&gt;ECOLE ELEMENTAIRE PAUL LAPIE&lt;/b&gt;&lt;/u&gt;&lt;br&gt; (public)&lt;br&gt;&lt;br&gt;&lt;i&gt;CHALONS-EN-CHAMPAGNE');ECOLE_0511696S.addTo(ECOLE);</v>
      </c>
    </row>
    <row r="737" spans="1:10" x14ac:dyDescent="0.2">
      <c r="A737" t="s">
        <v>365</v>
      </c>
      <c r="B737" t="s">
        <v>2280</v>
      </c>
      <c r="C737" t="s">
        <v>674</v>
      </c>
      <c r="D737" t="s">
        <v>4301</v>
      </c>
      <c r="E737" t="s">
        <v>4304</v>
      </c>
      <c r="F737" t="s">
        <v>3304</v>
      </c>
      <c r="G737" t="s">
        <v>5403</v>
      </c>
      <c r="H737" t="s">
        <v>5404</v>
      </c>
      <c r="I737" t="s">
        <v>3919</v>
      </c>
      <c r="J737" t="str">
        <f t="shared" si="11"/>
        <v>var ECOLE_0511780H=L.circle([48.9583923,4.3676276], 50, {color:'purple',fillColor:'purple',fillOpacity: 0.5});ECOLE_0511780H.bindPopup('&lt;p align=center&gt; &lt;font size=2&gt;&lt;b&gt;&lt;u&gt;ECOLE PRIMAIRE NOTRE DAME PERRIER&lt;/b&gt;&lt;/u&gt;&lt;br&gt; (privé)&lt;br&gt;&lt;br&gt;&lt;i&gt;CHALONS-EN-CHAMPAGNE');ECOLE_0511780H.addTo(ECOLE);</v>
      </c>
    </row>
    <row r="738" spans="1:10" x14ac:dyDescent="0.2">
      <c r="A738" t="s">
        <v>2281</v>
      </c>
      <c r="B738" t="s">
        <v>2282</v>
      </c>
      <c r="C738" t="s">
        <v>673</v>
      </c>
      <c r="D738" t="s">
        <v>4301</v>
      </c>
      <c r="E738" t="s">
        <v>4304</v>
      </c>
      <c r="F738" t="s">
        <v>553</v>
      </c>
      <c r="G738" t="s">
        <v>5405</v>
      </c>
      <c r="H738" t="s">
        <v>5406</v>
      </c>
      <c r="I738" t="s">
        <v>3077</v>
      </c>
      <c r="J738" t="str">
        <f t="shared" si="11"/>
        <v>var ECOLE_0510296V=L.circle([49.1718494,3.9559338], 50, {color:'purple',fillColor:'purple',fillOpacity: 0.5});ECOLE_0510296V.bindPopup('&lt;p align=center&gt; &lt;font size=2&gt;&lt;b&gt;&lt;u&gt;ECOLE ELEMENTAIRE&lt;/b&gt;&lt;/u&gt;&lt;br&gt; (public)&lt;br&gt;&lt;br&gt;&lt;i&gt;CHAMERY');ECOLE_0510296V.addTo(ECOLE);</v>
      </c>
    </row>
    <row r="739" spans="1:10" x14ac:dyDescent="0.2">
      <c r="A739" t="s">
        <v>2283</v>
      </c>
      <c r="B739" t="s">
        <v>2284</v>
      </c>
      <c r="C739" t="s">
        <v>673</v>
      </c>
      <c r="D739" t="s">
        <v>4301</v>
      </c>
      <c r="E739" t="s">
        <v>4304</v>
      </c>
      <c r="F739" t="s">
        <v>553</v>
      </c>
      <c r="G739" t="s">
        <v>5407</v>
      </c>
      <c r="H739" t="s">
        <v>5408</v>
      </c>
      <c r="I739" t="s">
        <v>3075</v>
      </c>
      <c r="J739" t="str">
        <f t="shared" si="11"/>
        <v>var ECOLE_0510297W=L.circle([49.1985884,4.0175612], 50, {color:'purple',fillColor:'purple',fillOpacity: 0.5});ECOLE_0510297W.bindPopup('&lt;p align=center&gt; &lt;font size=2&gt;&lt;b&gt;&lt;u&gt;ECOLE PRIMAIRE&lt;/b&gt;&lt;/u&gt;&lt;br&gt; (public)&lt;br&gt;&lt;br&gt;&lt;i&gt;CHAMPFLEURY');ECOLE_0510297W.addTo(ECOLE);</v>
      </c>
    </row>
    <row r="740" spans="1:10" x14ac:dyDescent="0.2">
      <c r="A740" t="s">
        <v>2285</v>
      </c>
      <c r="B740" t="s">
        <v>2286</v>
      </c>
      <c r="C740" t="s">
        <v>673</v>
      </c>
      <c r="D740" t="s">
        <v>4301</v>
      </c>
      <c r="E740" t="s">
        <v>4304</v>
      </c>
      <c r="F740" t="s">
        <v>553</v>
      </c>
      <c r="G740" t="s">
        <v>5409</v>
      </c>
      <c r="H740" t="s">
        <v>5410</v>
      </c>
      <c r="I740" t="s">
        <v>3075</v>
      </c>
      <c r="J740" t="str">
        <f t="shared" si="11"/>
        <v>var ECOLE_0511615D=L.circle([49.2667914,3.9722758], 50, {color:'purple',fillColor:'purple',fillOpacity: 0.5});ECOLE_0511615D.bindPopup('&lt;p align=center&gt; &lt;font size=2&gt;&lt;b&gt;&lt;u&gt;ECOLE PRIMAIRE&lt;/b&gt;&lt;/u&gt;&lt;br&gt; (public)&lt;br&gt;&lt;br&gt;&lt;i&gt;CHAMPIGNY');ECOLE_0511615D.addTo(ECOLE);</v>
      </c>
    </row>
    <row r="741" spans="1:10" x14ac:dyDescent="0.2">
      <c r="A741" t="s">
        <v>2287</v>
      </c>
      <c r="B741" t="s">
        <v>2288</v>
      </c>
      <c r="C741" t="s">
        <v>673</v>
      </c>
      <c r="D741" t="s">
        <v>4301</v>
      </c>
      <c r="E741" t="s">
        <v>4304</v>
      </c>
      <c r="F741" t="s">
        <v>553</v>
      </c>
      <c r="G741" t="s">
        <v>5411</v>
      </c>
      <c r="H741" t="s">
        <v>5412</v>
      </c>
      <c r="I741" t="s">
        <v>3077</v>
      </c>
      <c r="J741" t="str">
        <f t="shared" si="11"/>
        <v>var ECOLE_0510121E=L.circle([48.8129599,3.6666787], 50, {color:'purple',fillColor:'purple',fillOpacity: 0.5});ECOLE_0510121E.bindPopup('&lt;p align=center&gt; &lt;font size=2&gt;&lt;b&gt;&lt;u&gt;ECOLE ELEMENTAIRE&lt;/b&gt;&lt;/u&gt;&lt;br&gt; (public)&lt;br&gt;&lt;br&gt;&lt;i&gt;CHARLEVILLE');ECOLE_0510121E.addTo(ECOLE);</v>
      </c>
    </row>
    <row r="742" spans="1:10" x14ac:dyDescent="0.2">
      <c r="A742" t="s">
        <v>449</v>
      </c>
      <c r="B742" t="s">
        <v>2289</v>
      </c>
      <c r="C742" t="s">
        <v>673</v>
      </c>
      <c r="D742" t="s">
        <v>4301</v>
      </c>
      <c r="E742" t="s">
        <v>4304</v>
      </c>
      <c r="F742" t="s">
        <v>553</v>
      </c>
      <c r="G742" t="s">
        <v>5413</v>
      </c>
      <c r="H742" t="s">
        <v>5414</v>
      </c>
      <c r="I742" t="s">
        <v>1448</v>
      </c>
      <c r="J742" t="str">
        <f t="shared" si="11"/>
        <v>var ECOLE_0511582T=L.circle([49.0985493,3.7557659], 50, {color:'purple',fillColor:'purple',fillOpacity: 0.5});ECOLE_0511582T.bindPopup('&lt;p align=center&gt; &lt;font size=2&gt;&lt;b&gt;&lt;u&gt;ECOLE MATERNELLE&lt;/b&gt;&lt;/u&gt;&lt;br&gt; (public)&lt;br&gt;&lt;br&gt;&lt;i&gt;CHATILLON-SUR-MARNE');ECOLE_0511582T.addTo(ECOLE);</v>
      </c>
    </row>
    <row r="743" spans="1:10" x14ac:dyDescent="0.2">
      <c r="A743" t="s">
        <v>449</v>
      </c>
      <c r="B743" t="s">
        <v>2290</v>
      </c>
      <c r="C743" t="s">
        <v>673</v>
      </c>
      <c r="D743" t="s">
        <v>4301</v>
      </c>
      <c r="E743" t="s">
        <v>4304</v>
      </c>
      <c r="F743" t="s">
        <v>553</v>
      </c>
      <c r="G743" t="s">
        <v>5415</v>
      </c>
      <c r="H743" t="s">
        <v>5416</v>
      </c>
      <c r="I743" t="s">
        <v>3077</v>
      </c>
      <c r="J743" t="str">
        <f t="shared" si="11"/>
        <v>var ECOLE_0511594F=L.circle([49.1019856,3.757803], 50, {color:'purple',fillColor:'purple',fillOpacity: 0.5});ECOLE_0511594F.bindPopup('&lt;p align=center&gt; &lt;font size=2&gt;&lt;b&gt;&lt;u&gt;ECOLE ELEMENTAIRE&lt;/b&gt;&lt;/u&gt;&lt;br&gt; (public)&lt;br&gt;&lt;br&gt;&lt;i&gt;CHATILLON-SUR-MARNE');ECOLE_0511594F.addTo(ECOLE);</v>
      </c>
    </row>
    <row r="744" spans="1:10" x14ac:dyDescent="0.2">
      <c r="A744" t="s">
        <v>449</v>
      </c>
      <c r="B744" t="s">
        <v>2291</v>
      </c>
      <c r="C744" t="s">
        <v>674</v>
      </c>
      <c r="D744" t="s">
        <v>4301</v>
      </c>
      <c r="E744" t="s">
        <v>4304</v>
      </c>
      <c r="F744" t="s">
        <v>3305</v>
      </c>
      <c r="G744" t="s">
        <v>5417</v>
      </c>
      <c r="H744" t="s">
        <v>5418</v>
      </c>
      <c r="I744" t="s">
        <v>3922</v>
      </c>
      <c r="J744" t="str">
        <f t="shared" si="11"/>
        <v>var ECOLE_0511993P=L.circle([49.0875586,3.7619306], 50, {color:'purple',fillColor:'purple',fillOpacity: 0.5});ECOLE_0511993P.bindPopup('&lt;p align=center&gt; &lt;font size=2&gt;&lt;b&gt;&lt;u&gt;ECOLE PRIMAIRE SAINT MARTIN&lt;/b&gt;&lt;/u&gt;&lt;br&gt; (privé)&lt;br&gt;&lt;br&gt;&lt;i&gt;CHATILLON-SUR-MARNE');ECOLE_0511993P.addTo(ECOLE);</v>
      </c>
    </row>
    <row r="745" spans="1:10" x14ac:dyDescent="0.2">
      <c r="A745" t="s">
        <v>2292</v>
      </c>
      <c r="B745" t="s">
        <v>2293</v>
      </c>
      <c r="C745" t="s">
        <v>673</v>
      </c>
      <c r="D745" t="s">
        <v>4301</v>
      </c>
      <c r="E745" t="s">
        <v>4304</v>
      </c>
      <c r="F745" t="s">
        <v>553</v>
      </c>
      <c r="G745" t="s">
        <v>5419</v>
      </c>
      <c r="H745" t="s">
        <v>5420</v>
      </c>
      <c r="I745" t="s">
        <v>3075</v>
      </c>
      <c r="J745" t="str">
        <f t="shared" si="11"/>
        <v>var ECOLE_0510303C=L.circle([49.1751393,3.865065], 50, {color:'purple',fillColor:'purple',fillOpacity: 0.5});ECOLE_0510303C.bindPopup('&lt;p align=center&gt; &lt;font size=2&gt;&lt;b&gt;&lt;u&gt;ECOLE PRIMAIRE&lt;/b&gt;&lt;/u&gt;&lt;br&gt; (public)&lt;br&gt;&lt;br&gt;&lt;i&gt;CHAUMUZY');ECOLE_0510303C.addTo(ECOLE);</v>
      </c>
    </row>
    <row r="746" spans="1:10" x14ac:dyDescent="0.2">
      <c r="A746" t="s">
        <v>2294</v>
      </c>
      <c r="B746" t="s">
        <v>2295</v>
      </c>
      <c r="C746" t="s">
        <v>673</v>
      </c>
      <c r="D746" t="s">
        <v>4301</v>
      </c>
      <c r="E746" t="s">
        <v>4304</v>
      </c>
      <c r="F746" t="s">
        <v>553</v>
      </c>
      <c r="G746" t="s">
        <v>5421</v>
      </c>
      <c r="H746" t="s">
        <v>5422</v>
      </c>
      <c r="I746" t="s">
        <v>3075</v>
      </c>
      <c r="J746" t="str">
        <f t="shared" si="11"/>
        <v>var ECOLE_0511301M=L.circle([48.7357155,4.9031562], 50, {color:'purple',fillColor:'purple',fillOpacity: 0.5});ECOLE_0511301M.bindPopup('&lt;p align=center&gt; &lt;font size=2&gt;&lt;b&gt;&lt;u&gt;ECOLE PRIMAIRE&lt;/b&gt;&lt;/u&gt;&lt;br&gt; (public)&lt;br&gt;&lt;br&gt;&lt;i&gt;CHEMINON');ECOLE_0511301M.addTo(ECOLE);</v>
      </c>
    </row>
    <row r="747" spans="1:10" x14ac:dyDescent="0.2">
      <c r="A747" t="s">
        <v>2296</v>
      </c>
      <c r="B747" t="s">
        <v>2297</v>
      </c>
      <c r="C747" t="s">
        <v>673</v>
      </c>
      <c r="D747" t="s">
        <v>4301</v>
      </c>
      <c r="E747" t="s">
        <v>4304</v>
      </c>
      <c r="F747" t="s">
        <v>553</v>
      </c>
      <c r="G747" t="s">
        <v>5423</v>
      </c>
      <c r="H747" t="s">
        <v>5424</v>
      </c>
      <c r="I747" t="s">
        <v>3075</v>
      </c>
      <c r="J747" t="str">
        <f t="shared" si="11"/>
        <v>var ECOLE_0511768V=L.circle([49.0239828,4.0130126], 50, {color:'purple',fillColor:'purple',fillOpacity: 0.5});ECOLE_0511768V.bindPopup('&lt;p align=center&gt; &lt;font size=2&gt;&lt;b&gt;&lt;u&gt;ECOLE PRIMAIRE&lt;/b&gt;&lt;/u&gt;&lt;br&gt; (public)&lt;br&gt;&lt;br&gt;&lt;i&gt;CHOUILLY');ECOLE_0511768V.addTo(ECOLE);</v>
      </c>
    </row>
    <row r="748" spans="1:10" x14ac:dyDescent="0.2">
      <c r="A748" t="s">
        <v>2296</v>
      </c>
      <c r="B748" t="s">
        <v>2298</v>
      </c>
      <c r="C748" t="s">
        <v>673</v>
      </c>
      <c r="D748" t="s">
        <v>4301</v>
      </c>
      <c r="E748" t="s">
        <v>4304</v>
      </c>
      <c r="F748" t="s">
        <v>553</v>
      </c>
      <c r="G748" t="s">
        <v>5425</v>
      </c>
      <c r="H748" t="s">
        <v>5426</v>
      </c>
      <c r="I748" t="s">
        <v>1448</v>
      </c>
      <c r="J748" t="str">
        <f t="shared" si="11"/>
        <v>var ECOLE_0511778F=L.circle([49.0237807,4.0129868], 50, {color:'purple',fillColor:'purple',fillOpacity: 0.5});ECOLE_0511778F.bindPopup('&lt;p align=center&gt; &lt;font size=2&gt;&lt;b&gt;&lt;u&gt;ECOLE MATERNELLE&lt;/b&gt;&lt;/u&gt;&lt;br&gt; (public)&lt;br&gt;&lt;br&gt;&lt;i&gt;CHOUILLY');ECOLE_0511778F.addTo(ECOLE);</v>
      </c>
    </row>
    <row r="749" spans="1:10" x14ac:dyDescent="0.2">
      <c r="A749" t="s">
        <v>2299</v>
      </c>
      <c r="B749" t="s">
        <v>2300</v>
      </c>
      <c r="C749" t="s">
        <v>673</v>
      </c>
      <c r="D749" t="s">
        <v>4301</v>
      </c>
      <c r="E749" t="s">
        <v>4304</v>
      </c>
      <c r="F749" t="s">
        <v>3306</v>
      </c>
      <c r="G749" t="s">
        <v>5427</v>
      </c>
      <c r="H749" t="s">
        <v>5428</v>
      </c>
      <c r="I749" t="s">
        <v>3923</v>
      </c>
      <c r="J749" t="str">
        <f t="shared" si="11"/>
        <v>var ECOLE_0511031U=L.circle([48.9369314,4.3503234], 50, {color:'purple',fillColor:'purple',fillOpacity: 0.5});ECOLE_0511031U.bindPopup('&lt;p align=center&gt; &lt;font size=2&gt;&lt;b&gt;&lt;u&gt;ECOLE MATERNELLE JEAN ROSTAND&lt;/b&gt;&lt;/u&gt;&lt;br&gt; (public)&lt;br&gt;&lt;br&gt;&lt;i&gt;COMPERTRIX');ECOLE_0511031U.addTo(ECOLE);</v>
      </c>
    </row>
    <row r="750" spans="1:10" x14ac:dyDescent="0.2">
      <c r="A750" t="s">
        <v>2299</v>
      </c>
      <c r="B750" t="s">
        <v>2301</v>
      </c>
      <c r="C750" t="s">
        <v>673</v>
      </c>
      <c r="D750" t="s">
        <v>4301</v>
      </c>
      <c r="E750" t="s">
        <v>4304</v>
      </c>
      <c r="F750" t="s">
        <v>3307</v>
      </c>
      <c r="G750" t="s">
        <v>5429</v>
      </c>
      <c r="H750" t="s">
        <v>5430</v>
      </c>
      <c r="I750" t="s">
        <v>3924</v>
      </c>
      <c r="J750" t="str">
        <f t="shared" si="11"/>
        <v>var ECOLE_0511385D=L.circle([48.9401251,4.3494465], 50, {color:'purple',fillColor:'purple',fillOpacity: 0.5});ECOLE_0511385D.bindPopup('&lt;p align=center&gt; &lt;font size=2&gt;&lt;b&gt;&lt;u&gt;ECOLE ELEMENTAIRE MARCEL GAUDIN&lt;/b&gt;&lt;/u&gt;&lt;br&gt; (public)&lt;br&gt;&lt;br&gt;&lt;i&gt;COMPERTRIX');ECOLE_0511385D.addTo(ECOLE);</v>
      </c>
    </row>
    <row r="751" spans="1:10" x14ac:dyDescent="0.2">
      <c r="A751" t="s">
        <v>2302</v>
      </c>
      <c r="B751" t="s">
        <v>2303</v>
      </c>
      <c r="C751" t="s">
        <v>673</v>
      </c>
      <c r="D751" t="s">
        <v>4301</v>
      </c>
      <c r="E751" t="s">
        <v>4304</v>
      </c>
      <c r="F751" t="s">
        <v>553</v>
      </c>
      <c r="G751" t="s">
        <v>5431</v>
      </c>
      <c r="H751" t="s">
        <v>5432</v>
      </c>
      <c r="I751" t="s">
        <v>3075</v>
      </c>
      <c r="J751" t="str">
        <f t="shared" si="11"/>
        <v>var ECOLE_0510609K=L.circle([49.0471544,4.1789953], 50, {color:'purple',fillColor:'purple',fillOpacity: 0.5});ECOLE_0510609K.bindPopup('&lt;p align=center&gt; &lt;font size=2&gt;&lt;b&gt;&lt;u&gt;ECOLE PRIMAIRE&lt;/b&gt;&lt;/u&gt;&lt;br&gt; (public)&lt;br&gt;&lt;br&gt;&lt;i&gt;CONDE-SUR-MARNE');ECOLE_0510609K.addTo(ECOLE);</v>
      </c>
    </row>
    <row r="752" spans="1:10" x14ac:dyDescent="0.2">
      <c r="A752" t="s">
        <v>2304</v>
      </c>
      <c r="B752" t="s">
        <v>2305</v>
      </c>
      <c r="C752" t="s">
        <v>673</v>
      </c>
      <c r="D752" t="s">
        <v>4301</v>
      </c>
      <c r="E752" t="s">
        <v>4304</v>
      </c>
      <c r="F752" t="s">
        <v>3308</v>
      </c>
      <c r="G752" t="s">
        <v>5433</v>
      </c>
      <c r="H752" t="s">
        <v>5434</v>
      </c>
      <c r="I752" t="s">
        <v>3925</v>
      </c>
      <c r="J752" t="str">
        <f t="shared" si="11"/>
        <v>var ECOLE_0511871G=L.circle([48.5532936,3.6738979], 50, {color:'purple',fillColor:'purple',fillOpacity: 0.5});ECOLE_0511871G.bindPopup('&lt;p align=center&gt; &lt;font size=2&gt;&lt;b&gt;&lt;u&gt;ECOLE MATERNELLE I. ROBEQUIN&lt;/b&gt;&lt;/u&gt;&lt;br&gt; (public)&lt;br&gt;&lt;br&gt;&lt;i&gt;CONFLANS-SUR-SEINE');ECOLE_0511871G.addTo(ECOLE);</v>
      </c>
    </row>
    <row r="753" spans="1:10" x14ac:dyDescent="0.2">
      <c r="A753" t="s">
        <v>2304</v>
      </c>
      <c r="B753" t="s">
        <v>2306</v>
      </c>
      <c r="C753" t="s">
        <v>673</v>
      </c>
      <c r="D753" t="s">
        <v>4301</v>
      </c>
      <c r="E753" t="s">
        <v>4304</v>
      </c>
      <c r="F753" t="s">
        <v>553</v>
      </c>
      <c r="G753" t="s">
        <v>5435</v>
      </c>
      <c r="H753" t="s">
        <v>5436</v>
      </c>
      <c r="I753" t="s">
        <v>3077</v>
      </c>
      <c r="J753" t="str">
        <f t="shared" si="11"/>
        <v>var ECOLE_0511988J=L.circle([48.5534295,3.6738942], 50, {color:'purple',fillColor:'purple',fillOpacity: 0.5});ECOLE_0511988J.bindPopup('&lt;p align=center&gt; &lt;font size=2&gt;&lt;b&gt;&lt;u&gt;ECOLE ELEMENTAIRE&lt;/b&gt;&lt;/u&gt;&lt;br&gt; (public)&lt;br&gt;&lt;br&gt;&lt;i&gt;CONFLANS-SUR-SEINE');ECOLE_0511988J.addTo(ECOLE);</v>
      </c>
    </row>
    <row r="754" spans="1:10" x14ac:dyDescent="0.2">
      <c r="A754" t="s">
        <v>2307</v>
      </c>
      <c r="B754" t="s">
        <v>2308</v>
      </c>
      <c r="C754" t="s">
        <v>673</v>
      </c>
      <c r="D754" t="s">
        <v>4301</v>
      </c>
      <c r="E754" t="s">
        <v>4304</v>
      </c>
      <c r="F754" t="s">
        <v>553</v>
      </c>
      <c r="G754" t="s">
        <v>5437</v>
      </c>
      <c r="H754" t="s">
        <v>5438</v>
      </c>
      <c r="I754" t="s">
        <v>3077</v>
      </c>
      <c r="J754" t="str">
        <f t="shared" si="11"/>
        <v>var ECOLE_0510131R=L.circle([48.8582105,3.8338477], 50, {color:'purple',fillColor:'purple',fillOpacity: 0.5});ECOLE_0510131R.bindPopup('&lt;p align=center&gt; &lt;font size=2&gt;&lt;b&gt;&lt;u&gt;ECOLE ELEMENTAIRE&lt;/b&gt;&lt;/u&gt;&lt;br&gt; (public)&lt;br&gt;&lt;br&gt;&lt;i&gt;CONGY');ECOLE_0510131R.addTo(ECOLE);</v>
      </c>
    </row>
    <row r="755" spans="1:10" x14ac:dyDescent="0.2">
      <c r="A755" t="s">
        <v>2307</v>
      </c>
      <c r="B755" t="s">
        <v>2309</v>
      </c>
      <c r="C755" t="s">
        <v>673</v>
      </c>
      <c r="D755" t="s">
        <v>4301</v>
      </c>
      <c r="E755" t="s">
        <v>4304</v>
      </c>
      <c r="F755" t="s">
        <v>553</v>
      </c>
      <c r="G755" t="s">
        <v>5439</v>
      </c>
      <c r="H755" t="s">
        <v>5440</v>
      </c>
      <c r="I755" t="s">
        <v>1448</v>
      </c>
      <c r="J755" t="str">
        <f t="shared" si="11"/>
        <v>var ECOLE_0512040R=L.circle([48.8580813,3.8337966], 50, {color:'purple',fillColor:'purple',fillOpacity: 0.5});ECOLE_0512040R.bindPopup('&lt;p align=center&gt; &lt;font size=2&gt;&lt;b&gt;&lt;u&gt;ECOLE MATERNELLE&lt;/b&gt;&lt;/u&gt;&lt;br&gt; (public)&lt;br&gt;&lt;br&gt;&lt;i&gt;CONGY');ECOLE_0512040R.addTo(ECOLE);</v>
      </c>
    </row>
    <row r="756" spans="1:10" x14ac:dyDescent="0.2">
      <c r="A756" t="s">
        <v>2310</v>
      </c>
      <c r="B756" t="s">
        <v>2311</v>
      </c>
      <c r="C756" t="s">
        <v>673</v>
      </c>
      <c r="D756" t="s">
        <v>4301</v>
      </c>
      <c r="E756" t="s">
        <v>4304</v>
      </c>
      <c r="F756" t="s">
        <v>553</v>
      </c>
      <c r="G756" t="s">
        <v>5441</v>
      </c>
      <c r="H756" t="s">
        <v>5442</v>
      </c>
      <c r="I756" t="s">
        <v>1448</v>
      </c>
      <c r="J756" t="str">
        <f t="shared" si="11"/>
        <v>var ECOLE_0511579P=L.circle([48.7256227,3.9201864], 50, {color:'purple',fillColor:'purple',fillOpacity: 0.5});ECOLE_0511579P.bindPopup('&lt;p align=center&gt; &lt;font size=2&gt;&lt;b&gt;&lt;u&gt;ECOLE MATERNELLE&lt;/b&gt;&lt;/u&gt;&lt;br&gt; (public)&lt;br&gt;&lt;br&gt;&lt;i&gt;CONNANTRE');ECOLE_0511579P.addTo(ECOLE);</v>
      </c>
    </row>
    <row r="757" spans="1:10" x14ac:dyDescent="0.2">
      <c r="A757" t="s">
        <v>2310</v>
      </c>
      <c r="B757" t="s">
        <v>2312</v>
      </c>
      <c r="C757" t="s">
        <v>673</v>
      </c>
      <c r="D757" t="s">
        <v>4301</v>
      </c>
      <c r="E757" t="s">
        <v>4304</v>
      </c>
      <c r="F757" t="s">
        <v>553</v>
      </c>
      <c r="G757" t="s">
        <v>5443</v>
      </c>
      <c r="H757" t="s">
        <v>5444</v>
      </c>
      <c r="I757" t="s">
        <v>3077</v>
      </c>
      <c r="J757" t="str">
        <f t="shared" si="11"/>
        <v>var ECOLE_0511796A=L.circle([48.7257483,3.9201138], 50, {color:'purple',fillColor:'purple',fillOpacity: 0.5});ECOLE_0511796A.bindPopup('&lt;p align=center&gt; &lt;font size=2&gt;&lt;b&gt;&lt;u&gt;ECOLE ELEMENTAIRE&lt;/b&gt;&lt;/u&gt;&lt;br&gt; (public)&lt;br&gt;&lt;br&gt;&lt;i&gt;CONNANTRE');ECOLE_0511796A.addTo(ECOLE);</v>
      </c>
    </row>
    <row r="758" spans="1:10" x14ac:dyDescent="0.2">
      <c r="A758" t="s">
        <v>2313</v>
      </c>
      <c r="B758" t="s">
        <v>2314</v>
      </c>
      <c r="C758" t="s">
        <v>673</v>
      </c>
      <c r="D758" t="s">
        <v>4301</v>
      </c>
      <c r="E758" t="s">
        <v>4304</v>
      </c>
      <c r="F758" t="s">
        <v>553</v>
      </c>
      <c r="G758" t="s">
        <v>5445</v>
      </c>
      <c r="H758" t="s">
        <v>5446</v>
      </c>
      <c r="I758" t="s">
        <v>1448</v>
      </c>
      <c r="J758" t="str">
        <f t="shared" si="11"/>
        <v>var ECOLE_0511683C=L.circle([49.3711895,3.8994547], 50, {color:'purple',fillColor:'purple',fillOpacity: 0.5});ECOLE_0511683C.bindPopup('&lt;p align=center&gt; &lt;font size=2&gt;&lt;b&gt;&lt;u&gt;ECOLE MATERNELLE&lt;/b&gt;&lt;/u&gt;&lt;br&gt; (public)&lt;br&gt;&lt;br&gt;&lt;i&gt;CORMICY');ECOLE_0511683C.addTo(ECOLE);</v>
      </c>
    </row>
    <row r="759" spans="1:10" x14ac:dyDescent="0.2">
      <c r="A759" t="s">
        <v>2313</v>
      </c>
      <c r="B759" t="s">
        <v>2315</v>
      </c>
      <c r="C759" t="s">
        <v>673</v>
      </c>
      <c r="D759" t="s">
        <v>4301</v>
      </c>
      <c r="E759" t="s">
        <v>4304</v>
      </c>
      <c r="F759" t="s">
        <v>2313</v>
      </c>
      <c r="G759" t="s">
        <v>5447</v>
      </c>
      <c r="H759" t="s">
        <v>5448</v>
      </c>
      <c r="I759" t="s">
        <v>3926</v>
      </c>
      <c r="J759" t="str">
        <f t="shared" si="11"/>
        <v>var ECOLE_0512149J=L.circle([49.370438,3.8967931], 50, {color:'purple',fillColor:'purple',fillOpacity: 0.5});ECOLE_0512149J.bindPopup('&lt;p align=center&gt; &lt;font size=2&gt;&lt;b&gt;&lt;u&gt;ECOLE ELEMENTAIRE CORMICY&lt;/b&gt;&lt;/u&gt;&lt;br&gt; (public)&lt;br&gt;&lt;br&gt;&lt;i&gt;CORMICY');ECOLE_0512149J.addTo(ECOLE);</v>
      </c>
    </row>
    <row r="760" spans="1:10" x14ac:dyDescent="0.2">
      <c r="A760" t="s">
        <v>544</v>
      </c>
      <c r="B760" t="s">
        <v>2316</v>
      </c>
      <c r="C760" t="s">
        <v>673</v>
      </c>
      <c r="D760" t="s">
        <v>4301</v>
      </c>
      <c r="E760" t="s">
        <v>4304</v>
      </c>
      <c r="F760" t="s">
        <v>3309</v>
      </c>
      <c r="G760" t="s">
        <v>5449</v>
      </c>
      <c r="H760" t="s">
        <v>5450</v>
      </c>
      <c r="I760" t="s">
        <v>3927</v>
      </c>
      <c r="J760" t="str">
        <f t="shared" si="11"/>
        <v>var ECOLE_0511419R=L.circle([49.2214292,4.0524001], 50, {color:'purple',fillColor:'purple',fillOpacity: 0.5});ECOLE_0511419R.bindPopup('&lt;p align=center&gt; &lt;font size=2&gt;&lt;b&gt;&lt;u&gt;ECOLE MATERNELLE SAINT EXUPERY&lt;/b&gt;&lt;/u&gt;&lt;br&gt; (public)&lt;br&gt;&lt;br&gt;&lt;i&gt;CORMONTREUIL');ECOLE_0511419R.addTo(ECOLE);</v>
      </c>
    </row>
    <row r="761" spans="1:10" x14ac:dyDescent="0.2">
      <c r="A761" t="s">
        <v>544</v>
      </c>
      <c r="B761" t="s">
        <v>2317</v>
      </c>
      <c r="C761" t="s">
        <v>673</v>
      </c>
      <c r="D761" t="s">
        <v>4301</v>
      </c>
      <c r="E761" t="s">
        <v>4304</v>
      </c>
      <c r="F761" t="s">
        <v>3310</v>
      </c>
      <c r="G761" t="s">
        <v>5451</v>
      </c>
      <c r="H761" t="s">
        <v>5452</v>
      </c>
      <c r="I761" t="s">
        <v>3928</v>
      </c>
      <c r="J761" t="str">
        <f t="shared" si="11"/>
        <v>var ECOLE_0511617F=L.circle([49.2216053,4.0418661], 50, {color:'purple',fillColor:'purple',fillOpacity: 0.5});ECOLE_0511617F.bindPopup('&lt;p align=center&gt; &lt;font size=2&gt;&lt;b&gt;&lt;u&gt;ECOLE PRIMAIRE CROIX BONHOMME&lt;/b&gt;&lt;/u&gt;&lt;br&gt; (public)&lt;br&gt;&lt;br&gt;&lt;i&gt;CORMONTREUIL');ECOLE_0511617F.addTo(ECOLE);</v>
      </c>
    </row>
    <row r="762" spans="1:10" x14ac:dyDescent="0.2">
      <c r="A762" t="s">
        <v>544</v>
      </c>
      <c r="B762" t="s">
        <v>2318</v>
      </c>
      <c r="C762" t="s">
        <v>673</v>
      </c>
      <c r="D762" t="s">
        <v>4301</v>
      </c>
      <c r="E762" t="s">
        <v>4304</v>
      </c>
      <c r="F762" t="s">
        <v>3185</v>
      </c>
      <c r="G762" t="s">
        <v>5453</v>
      </c>
      <c r="H762" t="s">
        <v>5454</v>
      </c>
      <c r="I762" t="s">
        <v>3929</v>
      </c>
      <c r="J762" t="str">
        <f t="shared" si="11"/>
        <v>var ECOLE_0511688H=L.circle([49.2220821,4.0524903], 50, {color:'purple',fillColor:'purple',fillOpacity: 0.5});ECOLE_0511688H.bindPopup('&lt;p align=center&gt; &lt;font size=2&gt;&lt;b&gt;&lt;u&gt;ECOLE ELEMENTAIRE CENTRE&lt;/b&gt;&lt;/u&gt;&lt;br&gt; (public)&lt;br&gt;&lt;br&gt;&lt;i&gt;CORMONTREUIL');ECOLE_0511688H.addTo(ECOLE);</v>
      </c>
    </row>
    <row r="763" spans="1:10" x14ac:dyDescent="0.2">
      <c r="A763" t="s">
        <v>2319</v>
      </c>
      <c r="B763" t="s">
        <v>2320</v>
      </c>
      <c r="C763" t="s">
        <v>673</v>
      </c>
      <c r="D763" t="s">
        <v>4301</v>
      </c>
      <c r="E763" t="s">
        <v>4304</v>
      </c>
      <c r="F763" t="s">
        <v>3311</v>
      </c>
      <c r="G763" t="s">
        <v>5455</v>
      </c>
      <c r="H763" t="s">
        <v>5456</v>
      </c>
      <c r="I763" t="s">
        <v>3931</v>
      </c>
      <c r="J763" t="str">
        <f t="shared" si="11"/>
        <v>var ECOLE_0510312M=L.circle([49.3222337,4.0025601], 50, {color:'purple',fillColor:'purple',fillOpacity: 0.5});ECOLE_0510312M.bindPopup('&lt;p align=center&gt; &lt;font size=2&gt;&lt;b&gt;&lt;u&gt;ECOLE ELEMENTAIRE LE VILLAGE&lt;/b&gt;&lt;/u&gt;&lt;br&gt; (public)&lt;br&gt;&lt;br&gt;&lt;i&gt;COURCY');ECOLE_0510312M.addTo(ECOLE);</v>
      </c>
    </row>
    <row r="764" spans="1:10" x14ac:dyDescent="0.2">
      <c r="A764" t="s">
        <v>2319</v>
      </c>
      <c r="B764" t="s">
        <v>2321</v>
      </c>
      <c r="C764" t="s">
        <v>673</v>
      </c>
      <c r="D764" t="s">
        <v>4301</v>
      </c>
      <c r="E764" t="s">
        <v>4304</v>
      </c>
      <c r="F764" t="s">
        <v>553</v>
      </c>
      <c r="G764" t="s">
        <v>5457</v>
      </c>
      <c r="H764" t="s">
        <v>5458</v>
      </c>
      <c r="I764" t="s">
        <v>1448</v>
      </c>
      <c r="J764" t="str">
        <f t="shared" si="11"/>
        <v>var ECOLE_0511723W=L.circle([49.3310496,4.013378], 50, {color:'purple',fillColor:'purple',fillOpacity: 0.5});ECOLE_0511723W.bindPopup('&lt;p align=center&gt; &lt;font size=2&gt;&lt;b&gt;&lt;u&gt;ECOLE MATERNELLE&lt;/b&gt;&lt;/u&gt;&lt;br&gt; (public)&lt;br&gt;&lt;br&gt;&lt;i&gt;COURCY');ECOLE_0511723W.addTo(ECOLE);</v>
      </c>
    </row>
    <row r="765" spans="1:10" x14ac:dyDescent="0.2">
      <c r="A765" t="s">
        <v>2322</v>
      </c>
      <c r="B765" t="s">
        <v>2323</v>
      </c>
      <c r="C765" t="s">
        <v>673</v>
      </c>
      <c r="D765" t="s">
        <v>4301</v>
      </c>
      <c r="E765" t="s">
        <v>4304</v>
      </c>
      <c r="F765" t="s">
        <v>553</v>
      </c>
      <c r="G765" t="s">
        <v>5459</v>
      </c>
      <c r="H765" t="s">
        <v>5460</v>
      </c>
      <c r="I765" t="s">
        <v>3075</v>
      </c>
      <c r="J765" t="str">
        <f t="shared" si="11"/>
        <v>var ECOLE_0510773N=L.circle([48.694392,4.5412377], 50, {color:'purple',fillColor:'purple',fillOpacity: 0.5});ECOLE_0510773N.bindPopup('&lt;p align=center&gt; &lt;font size=2&gt;&lt;b&gt;&lt;u&gt;ECOLE PRIMAIRE&lt;/b&gt;&lt;/u&gt;&lt;br&gt; (public)&lt;br&gt;&lt;br&gt;&lt;i&gt;COURDEMANGES');ECOLE_0510773N.addTo(ECOLE);</v>
      </c>
    </row>
    <row r="766" spans="1:10" x14ac:dyDescent="0.2">
      <c r="A766" t="s">
        <v>2324</v>
      </c>
      <c r="B766" t="s">
        <v>2325</v>
      </c>
      <c r="C766" t="s">
        <v>673</v>
      </c>
      <c r="D766" t="s">
        <v>4301</v>
      </c>
      <c r="E766" t="s">
        <v>4304</v>
      </c>
      <c r="F766" t="s">
        <v>553</v>
      </c>
      <c r="G766" t="s">
        <v>5461</v>
      </c>
      <c r="H766" t="s">
        <v>5462</v>
      </c>
      <c r="I766" t="s">
        <v>3075</v>
      </c>
      <c r="J766" t="str">
        <f t="shared" si="11"/>
        <v>var ECOLE_0512001Y=L.circle([49.3129908,3.7365489], 50, {color:'purple',fillColor:'purple',fillOpacity: 0.5});ECOLE_0512001Y.bindPopup('&lt;p align=center&gt; &lt;font size=2&gt;&lt;b&gt;&lt;u&gt;ECOLE PRIMAIRE&lt;/b&gt;&lt;/u&gt;&lt;br&gt; (public)&lt;br&gt;&lt;br&gt;&lt;i&gt;COURLANDON');ECOLE_0512001Y.addTo(ECOLE);</v>
      </c>
    </row>
    <row r="767" spans="1:10" x14ac:dyDescent="0.2">
      <c r="A767" t="s">
        <v>2326</v>
      </c>
      <c r="B767" t="s">
        <v>2327</v>
      </c>
      <c r="C767" t="s">
        <v>673</v>
      </c>
      <c r="D767" t="s">
        <v>4301</v>
      </c>
      <c r="E767" t="s">
        <v>4304</v>
      </c>
      <c r="F767" t="s">
        <v>100</v>
      </c>
      <c r="G767" t="s">
        <v>5463</v>
      </c>
      <c r="H767" t="s">
        <v>5464</v>
      </c>
      <c r="I767" t="s">
        <v>3932</v>
      </c>
      <c r="J767" t="str">
        <f t="shared" si="11"/>
        <v>var ECOLE_0510688W=L.circle([48.9886034,4.5180929], 50, {color:'purple',fillColor:'purple',fillOpacity: 0.5});ECOLE_0510688W.bindPopup('&lt;p align=center&gt; &lt;font size=2&gt;&lt;b&gt;&lt;u&gt;ECOLE ELEMENTAIRE JEAN DE LA FONTAINE&lt;/b&gt;&lt;/u&gt;&lt;br&gt; (public)&lt;br&gt;&lt;br&gt;&lt;i&gt;COURTISOLS');ECOLE_0510688W.addTo(ECOLE);</v>
      </c>
    </row>
    <row r="768" spans="1:10" x14ac:dyDescent="0.2">
      <c r="A768" t="s">
        <v>2326</v>
      </c>
      <c r="B768" t="s">
        <v>2328</v>
      </c>
      <c r="C768" t="s">
        <v>673</v>
      </c>
      <c r="D768" t="s">
        <v>4301</v>
      </c>
      <c r="E768" t="s">
        <v>4304</v>
      </c>
      <c r="F768" t="s">
        <v>100</v>
      </c>
      <c r="G768" t="s">
        <v>5465</v>
      </c>
      <c r="H768" t="s">
        <v>5466</v>
      </c>
      <c r="I768" t="s">
        <v>3688</v>
      </c>
      <c r="J768" t="str">
        <f t="shared" si="11"/>
        <v>var ECOLE_0511032V=L.circle([48.9885087,4.5181912], 50, {color:'purple',fillColor:'purple',fillOpacity: 0.5});ECOLE_0511032V.bindPopup('&lt;p align=center&gt; &lt;font size=2&gt;&lt;b&gt;&lt;u&gt;ECOLE MATERNELLE JEAN DE LA FONTAINE&lt;/b&gt;&lt;/u&gt;&lt;br&gt; (public)&lt;br&gt;&lt;br&gt;&lt;i&gt;COURTISOLS');ECOLE_0511032V.addTo(ECOLE);</v>
      </c>
    </row>
    <row r="769" spans="1:10" x14ac:dyDescent="0.2">
      <c r="A769" t="s">
        <v>2326</v>
      </c>
      <c r="B769" t="s">
        <v>2329</v>
      </c>
      <c r="C769" t="s">
        <v>674</v>
      </c>
      <c r="D769" t="s">
        <v>4301</v>
      </c>
      <c r="E769" t="s">
        <v>4304</v>
      </c>
      <c r="F769" t="s">
        <v>3265</v>
      </c>
      <c r="G769" t="s">
        <v>5467</v>
      </c>
      <c r="H769" t="s">
        <v>5468</v>
      </c>
      <c r="I769" t="s">
        <v>3844</v>
      </c>
      <c r="J769" t="str">
        <f t="shared" si="11"/>
        <v>var ECOLE_0511347M=L.circle([48.9871599,4.517884], 50, {color:'purple',fillColor:'purple',fillOpacity: 0.5});ECOLE_0511347M.bindPopup('&lt;p align=center&gt; &lt;font size=2&gt;&lt;b&gt;&lt;u&gt;ECOLE PRIMAIRE SAINTE MARIE&lt;/b&gt;&lt;/u&gt;&lt;br&gt; (privé)&lt;br&gt;&lt;br&gt;&lt;i&gt;COURTISOLS');ECOLE_0511347M.addTo(ECOLE);</v>
      </c>
    </row>
    <row r="770" spans="1:10" x14ac:dyDescent="0.2">
      <c r="A770" t="s">
        <v>2330</v>
      </c>
      <c r="B770" t="s">
        <v>2331</v>
      </c>
      <c r="C770" t="s">
        <v>673</v>
      </c>
      <c r="D770" t="s">
        <v>4301</v>
      </c>
      <c r="E770" t="s">
        <v>4304</v>
      </c>
      <c r="F770" t="s">
        <v>553</v>
      </c>
      <c r="G770" t="s">
        <v>5469</v>
      </c>
      <c r="H770" t="s">
        <v>5470</v>
      </c>
      <c r="I770" t="s">
        <v>3075</v>
      </c>
      <c r="J770" t="str">
        <f t="shared" si="11"/>
        <v>var ECOLE_0511493W=L.circle([48.7585541,4.5769046], 50, {color:'purple',fillColor:'purple',fillOpacity: 0.5});ECOLE_0511493W.bindPopup('&lt;p align=center&gt; &lt;font size=2&gt;&lt;b&gt;&lt;u&gt;ECOLE PRIMAIRE&lt;/b&gt;&lt;/u&gt;&lt;br&gt; (public)&lt;br&gt;&lt;br&gt;&lt;i&gt;COUVROT');ECOLE_0511493W.addTo(ECOLE);</v>
      </c>
    </row>
    <row r="771" spans="1:10" x14ac:dyDescent="0.2">
      <c r="A771" t="s">
        <v>2332</v>
      </c>
      <c r="B771" t="s">
        <v>2333</v>
      </c>
      <c r="C771" t="s">
        <v>673</v>
      </c>
      <c r="D771" t="s">
        <v>4301</v>
      </c>
      <c r="E771" t="s">
        <v>4304</v>
      </c>
      <c r="F771" t="s">
        <v>553</v>
      </c>
      <c r="G771" t="s">
        <v>5471</v>
      </c>
      <c r="H771" t="s">
        <v>5472</v>
      </c>
      <c r="I771" t="s">
        <v>3077</v>
      </c>
      <c r="J771" t="str">
        <f t="shared" ref="J771:J834" si="12">"var "&amp;D771&amp;"_"&amp;B771&amp;"=L.circle(["&amp;G771&amp;","&amp;H771&amp;"], 50, {color:'"&amp; E771&amp;"',fillColor:'"&amp;E771&amp;"',fillOpacity: 0.5});"&amp;D771&amp;"_"&amp;B771&amp;".bindPopup('&lt;p align=center&gt; &lt;font size=2&gt;&lt;b&gt;&lt;u&gt;"&amp;I771&amp;"&lt;/b&gt;&lt;/u&gt;&lt;br&gt; "&amp;C771&amp;"&lt;br&gt;&lt;br&gt;&lt;i&gt;"&amp;A771&amp;"');"&amp;D771&amp;"_"&amp;B771&amp;".addTo("&amp;D771&amp;");"</f>
        <v>var ECOLE_0510941W=L.circle([48.985149,3.987952], 50, {color:'purple',fillColor:'purple',fillOpacity: 0.5});ECOLE_0510941W.bindPopup('&lt;p align=center&gt; &lt;font size=2&gt;&lt;b&gt;&lt;u&gt;ECOLE ELEMENTAIRE&lt;/b&gt;&lt;/u&gt;&lt;br&gt; (public)&lt;br&gt;&lt;br&gt;&lt;i&gt;CRAMANT');ECOLE_0510941W.addTo(ECOLE);</v>
      </c>
    </row>
    <row r="772" spans="1:10" x14ac:dyDescent="0.2">
      <c r="A772" t="s">
        <v>2332</v>
      </c>
      <c r="B772" t="s">
        <v>2334</v>
      </c>
      <c r="C772" t="s">
        <v>673</v>
      </c>
      <c r="D772" t="s">
        <v>4301</v>
      </c>
      <c r="E772" t="s">
        <v>4304</v>
      </c>
      <c r="F772" t="s">
        <v>553</v>
      </c>
      <c r="G772" t="s">
        <v>5473</v>
      </c>
      <c r="H772" t="s">
        <v>5474</v>
      </c>
      <c r="I772" t="s">
        <v>1448</v>
      </c>
      <c r="J772" t="str">
        <f t="shared" si="12"/>
        <v>var ECOLE_0511240W=L.circle([48.9853127,3.9879552], 50, {color:'purple',fillColor:'purple',fillOpacity: 0.5});ECOLE_0511240W.bindPopup('&lt;p align=center&gt; &lt;font size=2&gt;&lt;b&gt;&lt;u&gt;ECOLE MATERNELLE&lt;/b&gt;&lt;/u&gt;&lt;br&gt; (public)&lt;br&gt;&lt;br&gt;&lt;i&gt;CRAMANT');ECOLE_0511240W.addTo(ECOLE);</v>
      </c>
    </row>
    <row r="773" spans="1:10" x14ac:dyDescent="0.2">
      <c r="A773" t="s">
        <v>2335</v>
      </c>
      <c r="B773" t="s">
        <v>2336</v>
      </c>
      <c r="C773" t="s">
        <v>673</v>
      </c>
      <c r="D773" t="s">
        <v>4301</v>
      </c>
      <c r="E773" t="s">
        <v>4304</v>
      </c>
      <c r="F773" t="s">
        <v>3312</v>
      </c>
      <c r="G773" t="s">
        <v>5475</v>
      </c>
      <c r="H773" t="s">
        <v>5476</v>
      </c>
      <c r="I773" t="s">
        <v>6529</v>
      </c>
      <c r="J773" t="str">
        <f t="shared" si="12"/>
        <v>var ECOLE_0510319V=L.circle([49.2587001,3.7410977], 50, {color:'purple',fillColor:'purple',fillOpacity: 0.5});ECOLE_0510319V.bindPopup('&lt;p align=center&gt; &lt;font size=2&gt;&lt;b&gt;&lt;u&gt;ECOLE PRIMAIRE DE L\'ARDRE&lt;/b&gt;&lt;/u&gt;&lt;br&gt; (public)&lt;br&gt;&lt;br&gt;&lt;i&gt;CRUGNY');ECOLE_0510319V.addTo(ECOLE);</v>
      </c>
    </row>
    <row r="774" spans="1:10" x14ac:dyDescent="0.2">
      <c r="A774" t="s">
        <v>2337</v>
      </c>
      <c r="B774" t="s">
        <v>2338</v>
      </c>
      <c r="C774" t="s">
        <v>673</v>
      </c>
      <c r="D774" t="s">
        <v>4301</v>
      </c>
      <c r="E774" t="s">
        <v>4304</v>
      </c>
      <c r="F774" t="s">
        <v>553</v>
      </c>
      <c r="G774" t="s">
        <v>5477</v>
      </c>
      <c r="H774" t="s">
        <v>5478</v>
      </c>
      <c r="I774" t="s">
        <v>3075</v>
      </c>
      <c r="J774" t="str">
        <f t="shared" si="12"/>
        <v>var ECOLE_0510320W=L.circle([49.1306775,3.8235862], 50, {color:'purple',fillColor:'purple',fillOpacity: 0.5});ECOLE_0510320W.bindPopup('&lt;p align=center&gt; &lt;font size=2&gt;&lt;b&gt;&lt;u&gt;ECOLE PRIMAIRE&lt;/b&gt;&lt;/u&gt;&lt;br&gt; (public)&lt;br&gt;&lt;br&gt;&lt;i&gt;CUCHERY');ECOLE_0510320W.addTo(ECOLE);</v>
      </c>
    </row>
    <row r="775" spans="1:10" x14ac:dyDescent="0.2">
      <c r="A775" t="s">
        <v>2339</v>
      </c>
      <c r="B775" t="s">
        <v>2340</v>
      </c>
      <c r="C775" t="s">
        <v>673</v>
      </c>
      <c r="D775" t="s">
        <v>4301</v>
      </c>
      <c r="E775" t="s">
        <v>4304</v>
      </c>
      <c r="F775" t="s">
        <v>553</v>
      </c>
      <c r="G775" t="s">
        <v>5479</v>
      </c>
      <c r="H775" t="s">
        <v>5480</v>
      </c>
      <c r="I775" t="s">
        <v>3075</v>
      </c>
      <c r="J775" t="str">
        <f t="shared" si="12"/>
        <v>var ECOLE_0511460K=L.circle([49.0723808,3.9261488], 50, {color:'purple',fillColor:'purple',fillOpacity: 0.5});ECOLE_0511460K.bindPopup('&lt;p align=center&gt; &lt;font size=2&gt;&lt;b&gt;&lt;u&gt;ECOLE PRIMAIRE&lt;/b&gt;&lt;/u&gt;&lt;br&gt; (public)&lt;br&gt;&lt;br&gt;&lt;i&gt;CUMIERES');ECOLE_0511460K.addTo(ECOLE);</v>
      </c>
    </row>
    <row r="776" spans="1:10" x14ac:dyDescent="0.2">
      <c r="A776" t="s">
        <v>2341</v>
      </c>
      <c r="B776" t="s">
        <v>2342</v>
      </c>
      <c r="C776" t="s">
        <v>673</v>
      </c>
      <c r="D776" t="s">
        <v>4301</v>
      </c>
      <c r="E776" t="s">
        <v>4304</v>
      </c>
      <c r="F776" t="s">
        <v>553</v>
      </c>
      <c r="G776" t="s">
        <v>5481</v>
      </c>
      <c r="H776" t="s">
        <v>5482</v>
      </c>
      <c r="I776" t="s">
        <v>1448</v>
      </c>
      <c r="J776" t="str">
        <f t="shared" si="12"/>
        <v>var ECOLE_0510924C=L.circle([49.0739838,3.880492], 50, {color:'purple',fillColor:'purple',fillOpacity: 0.5});ECOLE_0510924C.bindPopup('&lt;p align=center&gt; &lt;font size=2&gt;&lt;b&gt;&lt;u&gt;ECOLE MATERNELLE&lt;/b&gt;&lt;/u&gt;&lt;br&gt; (public)&lt;br&gt;&lt;br&gt;&lt;i&gt;DAMERY');ECOLE_0510924C.addTo(ECOLE);</v>
      </c>
    </row>
    <row r="777" spans="1:10" x14ac:dyDescent="0.2">
      <c r="A777" t="s">
        <v>2341</v>
      </c>
      <c r="B777" t="s">
        <v>2343</v>
      </c>
      <c r="C777" t="s">
        <v>673</v>
      </c>
      <c r="D777" t="s">
        <v>4301</v>
      </c>
      <c r="E777" t="s">
        <v>4304</v>
      </c>
      <c r="F777" t="s">
        <v>553</v>
      </c>
      <c r="G777" t="s">
        <v>5483</v>
      </c>
      <c r="H777" t="s">
        <v>5484</v>
      </c>
      <c r="I777" t="s">
        <v>3077</v>
      </c>
      <c r="J777" t="str">
        <f t="shared" si="12"/>
        <v>var ECOLE_0511454D=L.circle([49.0716764,3.8774255], 50, {color:'purple',fillColor:'purple',fillOpacity: 0.5});ECOLE_0511454D.bindPopup('&lt;p align=center&gt; &lt;font size=2&gt;&lt;b&gt;&lt;u&gt;ECOLE ELEMENTAIRE&lt;/b&gt;&lt;/u&gt;&lt;br&gt; (public)&lt;br&gt;&lt;br&gt;&lt;i&gt;DAMERY');ECOLE_0511454D.addTo(ECOLE);</v>
      </c>
    </row>
    <row r="778" spans="1:10" x14ac:dyDescent="0.2">
      <c r="A778" t="s">
        <v>2344</v>
      </c>
      <c r="B778" t="s">
        <v>2345</v>
      </c>
      <c r="C778" t="s">
        <v>673</v>
      </c>
      <c r="D778" t="s">
        <v>4301</v>
      </c>
      <c r="E778" t="s">
        <v>4304</v>
      </c>
      <c r="F778" t="s">
        <v>553</v>
      </c>
      <c r="G778" t="s">
        <v>5485</v>
      </c>
      <c r="H778" t="s">
        <v>5486</v>
      </c>
      <c r="I778" t="s">
        <v>3075</v>
      </c>
      <c r="J778" t="str">
        <f t="shared" si="12"/>
        <v>var ECOLE_0512136V=L.circle([49.0471955,4.3872836], 50, {color:'purple',fillColor:'purple',fillOpacity: 0.5});ECOLE_0512136V.bindPopup('&lt;p align=center&gt; &lt;font size=2&gt;&lt;b&gt;&lt;u&gt;ECOLE PRIMAIRE&lt;/b&gt;&lt;/u&gt;&lt;br&gt; (public)&lt;br&gt;&lt;br&gt;&lt;i&gt;DAMPIERRE-AU-TEMPLE');ECOLE_0512136V.addTo(ECOLE);</v>
      </c>
    </row>
    <row r="779" spans="1:10" x14ac:dyDescent="0.2">
      <c r="A779" t="s">
        <v>2346</v>
      </c>
      <c r="B779" t="s">
        <v>2347</v>
      </c>
      <c r="C779" t="s">
        <v>673</v>
      </c>
      <c r="D779" t="s">
        <v>4301</v>
      </c>
      <c r="E779" t="s">
        <v>4304</v>
      </c>
      <c r="F779" t="s">
        <v>553</v>
      </c>
      <c r="G779" t="s">
        <v>5487</v>
      </c>
      <c r="H779" t="s">
        <v>5488</v>
      </c>
      <c r="I779" t="s">
        <v>1448</v>
      </c>
      <c r="J779" t="str">
        <f t="shared" si="12"/>
        <v>var ECOLE_0510977K=L.circle([49.0638548,3.9669892], 50, {color:'purple',fillColor:'purple',fillOpacity: 0.5});ECOLE_0510977K.bindPopup('&lt;p align=center&gt; &lt;font size=2&gt;&lt;b&gt;&lt;u&gt;ECOLE MATERNELLE&lt;/b&gt;&lt;/u&gt;&lt;br&gt; (public)&lt;br&gt;&lt;br&gt;&lt;i&gt;DIZY');ECOLE_0510977K.addTo(ECOLE);</v>
      </c>
    </row>
    <row r="780" spans="1:10" x14ac:dyDescent="0.2">
      <c r="A780" t="s">
        <v>2346</v>
      </c>
      <c r="B780" t="s">
        <v>2348</v>
      </c>
      <c r="C780" t="s">
        <v>673</v>
      </c>
      <c r="D780" t="s">
        <v>4301</v>
      </c>
      <c r="E780" t="s">
        <v>4304</v>
      </c>
      <c r="F780" t="s">
        <v>553</v>
      </c>
      <c r="G780" t="s">
        <v>5489</v>
      </c>
      <c r="H780" t="s">
        <v>5490</v>
      </c>
      <c r="I780" t="s">
        <v>3077</v>
      </c>
      <c r="J780" t="str">
        <f t="shared" si="12"/>
        <v>var ECOLE_0511479F=L.circle([49.0643015,3.9680197], 50, {color:'purple',fillColor:'purple',fillOpacity: 0.5});ECOLE_0511479F.bindPopup('&lt;p align=center&gt; &lt;font size=2&gt;&lt;b&gt;&lt;u&gt;ECOLE ELEMENTAIRE&lt;/b&gt;&lt;/u&gt;&lt;br&gt; (public)&lt;br&gt;&lt;br&gt;&lt;i&gt;DIZY');ECOLE_0511479F.addTo(ECOLE);</v>
      </c>
    </row>
    <row r="781" spans="1:10" x14ac:dyDescent="0.2">
      <c r="A781" t="s">
        <v>2349</v>
      </c>
      <c r="B781" t="s">
        <v>2350</v>
      </c>
      <c r="C781" t="s">
        <v>673</v>
      </c>
      <c r="D781" t="s">
        <v>4301</v>
      </c>
      <c r="E781" t="s">
        <v>4304</v>
      </c>
      <c r="F781" t="s">
        <v>553</v>
      </c>
      <c r="G781" t="s">
        <v>5491</v>
      </c>
      <c r="H781" t="s">
        <v>5492</v>
      </c>
      <c r="I781" t="s">
        <v>3077</v>
      </c>
      <c r="J781" t="str">
        <f t="shared" si="12"/>
        <v>var ECOLE_0510324A=L.circle([49.2399419,4.4120278], 50, {color:'purple',fillColor:'purple',fillOpacity: 0.5});ECOLE_0510324A.bindPopup('&lt;p align=center&gt; &lt;font size=2&gt;&lt;b&gt;&lt;u&gt;ECOLE ELEMENTAIRE&lt;/b&gt;&lt;/u&gt;&lt;br&gt; (public)&lt;br&gt;&lt;br&gt;&lt;i&gt;DONTRIEN');ECOLE_0510324A.addTo(ECOLE);</v>
      </c>
    </row>
    <row r="782" spans="1:10" x14ac:dyDescent="0.2">
      <c r="A782" t="s">
        <v>501</v>
      </c>
      <c r="B782" t="s">
        <v>2351</v>
      </c>
      <c r="C782" t="s">
        <v>673</v>
      </c>
      <c r="D782" t="s">
        <v>4301</v>
      </c>
      <c r="E782" t="s">
        <v>4304</v>
      </c>
      <c r="F782" t="s">
        <v>3185</v>
      </c>
      <c r="G782" t="s">
        <v>5493</v>
      </c>
      <c r="H782" t="s">
        <v>5494</v>
      </c>
      <c r="I782" t="s">
        <v>3929</v>
      </c>
      <c r="J782" t="str">
        <f t="shared" si="12"/>
        <v>var ECOLE_0511307U=L.circle([49.0718527,3.6393066], 50, {color:'purple',fillColor:'purple',fillOpacity: 0.5});ECOLE_0511307U.bindPopup('&lt;p align=center&gt; &lt;font size=2&gt;&lt;b&gt;&lt;u&gt;ECOLE ELEMENTAIRE CENTRE&lt;/b&gt;&lt;/u&gt;&lt;br&gt; (public)&lt;br&gt;&lt;br&gt;&lt;i&gt;DORMANS');ECOLE_0511307U.addTo(ECOLE);</v>
      </c>
    </row>
    <row r="783" spans="1:10" x14ac:dyDescent="0.2">
      <c r="A783" t="s">
        <v>501</v>
      </c>
      <c r="B783" t="s">
        <v>2352</v>
      </c>
      <c r="C783" t="s">
        <v>673</v>
      </c>
      <c r="D783" t="s">
        <v>4301</v>
      </c>
      <c r="E783" t="s">
        <v>4304</v>
      </c>
      <c r="F783" t="s">
        <v>3313</v>
      </c>
      <c r="G783" t="s">
        <v>5495</v>
      </c>
      <c r="H783" t="s">
        <v>5496</v>
      </c>
      <c r="I783" t="s">
        <v>3934</v>
      </c>
      <c r="J783" t="str">
        <f t="shared" si="12"/>
        <v>var ECOLE_0511917G=L.circle([49.0788255,3.6492531], 50, {color:'purple',fillColor:'purple',fillOpacity: 0.5});ECOLE_0511917G.bindPopup('&lt;p align=center&gt; &lt;font size=2&gt;&lt;b&gt;&lt;u&gt;ECOLE MATERNELLE LES ERABLES&lt;/b&gt;&lt;/u&gt;&lt;br&gt; (public)&lt;br&gt;&lt;br&gt;&lt;i&gt;DORMANS');ECOLE_0511917G.addTo(ECOLE);</v>
      </c>
    </row>
    <row r="784" spans="1:10" x14ac:dyDescent="0.2">
      <c r="A784" t="s">
        <v>2353</v>
      </c>
      <c r="B784" t="s">
        <v>2354</v>
      </c>
      <c r="C784" t="s">
        <v>673</v>
      </c>
      <c r="D784" t="s">
        <v>4301</v>
      </c>
      <c r="E784" t="s">
        <v>4304</v>
      </c>
      <c r="F784" t="s">
        <v>553</v>
      </c>
      <c r="G784" t="s">
        <v>5497</v>
      </c>
      <c r="H784" t="s">
        <v>5498</v>
      </c>
      <c r="I784" t="s">
        <v>3077</v>
      </c>
      <c r="J784" t="str">
        <f t="shared" si="12"/>
        <v>var ECOLE_0510325B=L.circle([49.1872645,3.9533434], 50, {color:'purple',fillColor:'purple',fillOpacity: 0.5});ECOLE_0510325B.bindPopup('&lt;p align=center&gt; &lt;font size=2&gt;&lt;b&gt;&lt;u&gt;ECOLE ELEMENTAIRE&lt;/b&gt;&lt;/u&gt;&lt;br&gt; (public)&lt;br&gt;&lt;br&gt;&lt;i&gt;ECUEIL');ECOLE_0510325B.addTo(ECOLE);</v>
      </c>
    </row>
    <row r="785" spans="1:10" x14ac:dyDescent="0.2">
      <c r="A785" t="s">
        <v>372</v>
      </c>
      <c r="B785" t="s">
        <v>2355</v>
      </c>
      <c r="C785" t="s">
        <v>673</v>
      </c>
      <c r="D785" t="s">
        <v>4301</v>
      </c>
      <c r="E785" t="s">
        <v>4304</v>
      </c>
      <c r="F785" t="s">
        <v>3314</v>
      </c>
      <c r="G785" t="s">
        <v>5499</v>
      </c>
      <c r="H785" t="s">
        <v>5500</v>
      </c>
      <c r="I785" t="s">
        <v>3937</v>
      </c>
      <c r="J785" t="str">
        <f t="shared" si="12"/>
        <v>var ECOLE_0510903E=L.circle([49.044304,3.9493906], 50, {color:'purple',fillColor:'purple',fillOpacity: 0.5});ECOLE_0510903E.bindPopup('&lt;p align=center&gt; &lt;font size=2&gt;&lt;b&gt;&lt;u&gt;ECOLE ELEMENTAIRE CHAUDE RUELLE&lt;/b&gt;&lt;/u&gt;&lt;br&gt; (public)&lt;br&gt;&lt;br&gt;&lt;i&gt;EPERNAY');ECOLE_0510903E.addTo(ECOLE);</v>
      </c>
    </row>
    <row r="786" spans="1:10" x14ac:dyDescent="0.2">
      <c r="A786" t="s">
        <v>372</v>
      </c>
      <c r="B786" t="s">
        <v>2356</v>
      </c>
      <c r="C786" t="s">
        <v>673</v>
      </c>
      <c r="D786" t="s">
        <v>4301</v>
      </c>
      <c r="E786" t="s">
        <v>4304</v>
      </c>
      <c r="F786" t="s">
        <v>241</v>
      </c>
      <c r="G786" t="s">
        <v>5501</v>
      </c>
      <c r="H786" t="s">
        <v>5502</v>
      </c>
      <c r="I786" t="s">
        <v>3721</v>
      </c>
      <c r="J786" t="str">
        <f t="shared" si="12"/>
        <v>var ECOLE_0510904F=L.circle([49.0469031,3.9510551], 50, {color:'purple',fillColor:'purple',fillOpacity: 0.5});ECOLE_0510904F.bindPopup('&lt;p align=center&gt; &lt;font size=2&gt;&lt;b&gt;&lt;u&gt;ECOLE ELEMENTAIRE JEAN JAURES&lt;/b&gt;&lt;/u&gt;&lt;br&gt; (public)&lt;br&gt;&lt;br&gt;&lt;i&gt;EPERNAY');ECOLE_0510904F.addTo(ECOLE);</v>
      </c>
    </row>
    <row r="787" spans="1:10" x14ac:dyDescent="0.2">
      <c r="A787" t="s">
        <v>372</v>
      </c>
      <c r="B787" t="s">
        <v>2357</v>
      </c>
      <c r="C787" t="s">
        <v>673</v>
      </c>
      <c r="D787" t="s">
        <v>4301</v>
      </c>
      <c r="E787" t="s">
        <v>4304</v>
      </c>
      <c r="F787" t="s">
        <v>3315</v>
      </c>
      <c r="G787" t="s">
        <v>5503</v>
      </c>
      <c r="H787" t="s">
        <v>5504</v>
      </c>
      <c r="I787" t="s">
        <v>3938</v>
      </c>
      <c r="J787" t="str">
        <f t="shared" si="12"/>
        <v>var ECOLE_0510906H=L.circle([49.0333815,3.9589448], 50, {color:'purple',fillColor:'purple',fillOpacity: 0.5});ECOLE_0510906H.bindPopup('&lt;p align=center&gt; &lt;font size=2&gt;&lt;b&gt;&lt;u&gt;ECOLE ELEMENTAIRE LES VIGNES BLANCHES&lt;/b&gt;&lt;/u&gt;&lt;br&gt; (public)&lt;br&gt;&lt;br&gt;&lt;i&gt;EPERNAY');ECOLE_0510906H.addTo(ECOLE);</v>
      </c>
    </row>
    <row r="788" spans="1:10" x14ac:dyDescent="0.2">
      <c r="A788" t="s">
        <v>372</v>
      </c>
      <c r="B788" t="s">
        <v>2358</v>
      </c>
      <c r="C788" t="s">
        <v>673</v>
      </c>
      <c r="D788" t="s">
        <v>4301</v>
      </c>
      <c r="E788" t="s">
        <v>4304</v>
      </c>
      <c r="F788" t="s">
        <v>3316</v>
      </c>
      <c r="G788" t="s">
        <v>5505</v>
      </c>
      <c r="H788" t="s">
        <v>5506</v>
      </c>
      <c r="I788" t="s">
        <v>3939</v>
      </c>
      <c r="J788" t="str">
        <f t="shared" si="12"/>
        <v>var ECOLE_0510912P=L.circle([49.0455001,3.9558309], 50, {color:'purple',fillColor:'purple',fillOpacity: 0.5});ECOLE_0510912P.bindPopup('&lt;p align=center&gt; &lt;font size=2&gt;&lt;b&gt;&lt;u&gt;ECOLE MATERNELLE LOUISE DE SAVOIE&lt;/b&gt;&lt;/u&gt;&lt;br&gt; (public)&lt;br&gt;&lt;br&gt;&lt;i&gt;EPERNAY');ECOLE_0510912P.addTo(ECOLE);</v>
      </c>
    </row>
    <row r="789" spans="1:10" x14ac:dyDescent="0.2">
      <c r="A789" t="s">
        <v>372</v>
      </c>
      <c r="B789" t="s">
        <v>2359</v>
      </c>
      <c r="C789" t="s">
        <v>673</v>
      </c>
      <c r="D789" t="s">
        <v>4301</v>
      </c>
      <c r="E789" t="s">
        <v>4304</v>
      </c>
      <c r="F789" t="s">
        <v>3317</v>
      </c>
      <c r="G789" t="s">
        <v>5507</v>
      </c>
      <c r="H789" t="s">
        <v>5508</v>
      </c>
      <c r="I789" t="s">
        <v>3940</v>
      </c>
      <c r="J789" t="str">
        <f t="shared" si="12"/>
        <v>var ECOLE_0510913R=L.circle([49.038474,3.9570118], 50, {color:'purple',fillColor:'purple',fillOpacity: 0.5});ECOLE_0510913R.bindPopup('&lt;p align=center&gt; &lt;font size=2&gt;&lt;b&gt;&lt;u&gt;ECOLE MATERNELLE JANCELINS&lt;/b&gt;&lt;/u&gt;&lt;br&gt; (public)&lt;br&gt;&lt;br&gt;&lt;i&gt;EPERNAY');ECOLE_0510913R.addTo(ECOLE);</v>
      </c>
    </row>
    <row r="790" spans="1:10" x14ac:dyDescent="0.2">
      <c r="A790" t="s">
        <v>372</v>
      </c>
      <c r="B790" t="s">
        <v>2360</v>
      </c>
      <c r="C790" t="s">
        <v>673</v>
      </c>
      <c r="D790" t="s">
        <v>4301</v>
      </c>
      <c r="E790" t="s">
        <v>4304</v>
      </c>
      <c r="F790" t="s">
        <v>3318</v>
      </c>
      <c r="G790" t="s">
        <v>5509</v>
      </c>
      <c r="H790" t="s">
        <v>5510</v>
      </c>
      <c r="I790" t="s">
        <v>3941</v>
      </c>
      <c r="J790" t="str">
        <f t="shared" si="12"/>
        <v>var ECOLE_0510914S=L.circle([49.0343987,3.9513526], 50, {color:'purple',fillColor:'purple',fillOpacity: 0.5});ECOLE_0510914S.bindPopup('&lt;p align=center&gt; &lt;font size=2&gt;&lt;b&gt;&lt;u&gt;ECOLE MATERNELLE JARDIN D HORTICULTURE&lt;/b&gt;&lt;/u&gt;&lt;br&gt; (public)&lt;br&gt;&lt;br&gt;&lt;i&gt;EPERNAY');ECOLE_0510914S.addTo(ECOLE);</v>
      </c>
    </row>
    <row r="791" spans="1:10" x14ac:dyDescent="0.2">
      <c r="A791" t="s">
        <v>372</v>
      </c>
      <c r="B791" t="s">
        <v>2361</v>
      </c>
      <c r="C791" t="s">
        <v>673</v>
      </c>
      <c r="D791" t="s">
        <v>4301</v>
      </c>
      <c r="E791" t="s">
        <v>4304</v>
      </c>
      <c r="F791" t="s">
        <v>3319</v>
      </c>
      <c r="G791" t="s">
        <v>5511</v>
      </c>
      <c r="H791" t="s">
        <v>5512</v>
      </c>
      <c r="I791" t="s">
        <v>3942</v>
      </c>
      <c r="J791" t="str">
        <f t="shared" si="12"/>
        <v>var ECOLE_0510915T=L.circle([49.0433591,3.9515209], 50, {color:'purple',fillColor:'purple',fillOpacity: 0.5});ECOLE_0510915T.bindPopup('&lt;p align=center&gt; &lt;font size=2&gt;&lt;b&gt;&lt;u&gt;ECOLE MATERNELLE LANGEVIN&lt;/b&gt;&lt;/u&gt;&lt;br&gt; (public)&lt;br&gt;&lt;br&gt;&lt;i&gt;EPERNAY');ECOLE_0510915T.addTo(ECOLE);</v>
      </c>
    </row>
    <row r="792" spans="1:10" x14ac:dyDescent="0.2">
      <c r="A792" t="s">
        <v>372</v>
      </c>
      <c r="B792" t="s">
        <v>2362</v>
      </c>
      <c r="C792" t="s">
        <v>673</v>
      </c>
      <c r="D792" t="s">
        <v>4301</v>
      </c>
      <c r="E792" t="s">
        <v>4304</v>
      </c>
      <c r="F792" t="s">
        <v>3320</v>
      </c>
      <c r="G792" t="s">
        <v>5513</v>
      </c>
      <c r="H792" t="s">
        <v>5514</v>
      </c>
      <c r="I792" t="s">
        <v>3943</v>
      </c>
      <c r="J792" t="str">
        <f t="shared" si="12"/>
        <v>var ECOLE_0510916U=L.circle([49.0324268,3.9593593], 50, {color:'purple',fillColor:'purple',fillOpacity: 0.5});ECOLE_0510916U.bindPopup('&lt;p align=center&gt; &lt;font size=2&gt;&lt;b&gt;&lt;u&gt;ECOLE MATERNELLE SAINTONGE&lt;/b&gt;&lt;/u&gt;&lt;br&gt; (public)&lt;br&gt;&lt;br&gt;&lt;i&gt;EPERNAY');ECOLE_0510916U.addTo(ECOLE);</v>
      </c>
    </row>
    <row r="793" spans="1:10" x14ac:dyDescent="0.2">
      <c r="A793" t="s">
        <v>372</v>
      </c>
      <c r="B793" t="s">
        <v>2363</v>
      </c>
      <c r="C793" t="s">
        <v>673</v>
      </c>
      <c r="D793" t="s">
        <v>4301</v>
      </c>
      <c r="E793" t="s">
        <v>4304</v>
      </c>
      <c r="F793" t="s">
        <v>3321</v>
      </c>
      <c r="G793" t="s">
        <v>5515</v>
      </c>
      <c r="H793" t="s">
        <v>5516</v>
      </c>
      <c r="I793" t="s">
        <v>3944</v>
      </c>
      <c r="J793" t="str">
        <f t="shared" si="12"/>
        <v>var ECOLE_0511028R=L.circle([49.0375265,3.9670882], 50, {color:'purple',fillColor:'purple',fillOpacity: 0.5});ECOLE_0511028R.bindPopup('&lt;p align=center&gt; &lt;font size=2&gt;&lt;b&gt;&lt;u&gt;ECOLE MATERNELLE LA CRAYERE EPERNAY&lt;/b&gt;&lt;/u&gt;&lt;br&gt; (public)&lt;br&gt;&lt;br&gt;&lt;i&gt;EPERNAY');ECOLE_0511028R.addTo(ECOLE);</v>
      </c>
    </row>
    <row r="794" spans="1:10" x14ac:dyDescent="0.2">
      <c r="A794" t="s">
        <v>372</v>
      </c>
      <c r="B794" t="s">
        <v>2364</v>
      </c>
      <c r="C794" t="s">
        <v>674</v>
      </c>
      <c r="D794" t="s">
        <v>4301</v>
      </c>
      <c r="E794" t="s">
        <v>4304</v>
      </c>
      <c r="F794" t="s">
        <v>3265</v>
      </c>
      <c r="G794" t="s">
        <v>5517</v>
      </c>
      <c r="H794" t="s">
        <v>5518</v>
      </c>
      <c r="I794" t="s">
        <v>3844</v>
      </c>
      <c r="J794" t="str">
        <f t="shared" si="12"/>
        <v>var ECOLE_0511348N=L.circle([49.038579,3.9576115], 50, {color:'purple',fillColor:'purple',fillOpacity: 0.5});ECOLE_0511348N.bindPopup('&lt;p align=center&gt; &lt;font size=2&gt;&lt;b&gt;&lt;u&gt;ECOLE PRIMAIRE SAINTE MARIE&lt;/b&gt;&lt;/u&gt;&lt;br&gt; (privé)&lt;br&gt;&lt;br&gt;&lt;i&gt;EPERNAY');ECOLE_0511348N.addTo(ECOLE);</v>
      </c>
    </row>
    <row r="795" spans="1:10" x14ac:dyDescent="0.2">
      <c r="A795" t="s">
        <v>372</v>
      </c>
      <c r="B795" t="s">
        <v>2365</v>
      </c>
      <c r="C795" t="s">
        <v>674</v>
      </c>
      <c r="D795" t="s">
        <v>4301</v>
      </c>
      <c r="E795" t="s">
        <v>4304</v>
      </c>
      <c r="F795" t="s">
        <v>3322</v>
      </c>
      <c r="G795" t="s">
        <v>5519</v>
      </c>
      <c r="H795" t="s">
        <v>5520</v>
      </c>
      <c r="I795" t="s">
        <v>3950</v>
      </c>
      <c r="J795" t="str">
        <f t="shared" si="12"/>
        <v>var ECOLE_0511349P=L.circle([49.04686,3.9560283], 50, {color:'purple',fillColor:'purple',fillOpacity: 0.5});ECOLE_0511349P.bindPopup('&lt;p align=center&gt; &lt;font size=2&gt;&lt;b&gt;&lt;u&gt;ECOLE PRIMAIRE SAINT CHARLES&lt;/b&gt;&lt;/u&gt;&lt;br&gt; (privé)&lt;br&gt;&lt;br&gt;&lt;i&gt;EPERNAY');ECOLE_0511349P.addTo(ECOLE);</v>
      </c>
    </row>
    <row r="796" spans="1:10" x14ac:dyDescent="0.2">
      <c r="A796" t="s">
        <v>372</v>
      </c>
      <c r="B796" t="s">
        <v>2366</v>
      </c>
      <c r="C796" t="s">
        <v>673</v>
      </c>
      <c r="D796" t="s">
        <v>4301</v>
      </c>
      <c r="E796" t="s">
        <v>4304</v>
      </c>
      <c r="F796" t="s">
        <v>3323</v>
      </c>
      <c r="G796" t="s">
        <v>5521</v>
      </c>
      <c r="H796" t="s">
        <v>5522</v>
      </c>
      <c r="I796" t="s">
        <v>3951</v>
      </c>
      <c r="J796" t="str">
        <f t="shared" si="12"/>
        <v>var ECOLE_0511410F=L.circle([49.0508186,3.9706919], 50, {color:'purple',fillColor:'purple',fillOpacity: 0.5});ECOLE_0511410F.bindPopup('&lt;p align=center&gt; &lt;font size=2&gt;&lt;b&gt;&lt;u&gt;ECOLE MATERNELLE PRE-AUX-COUDES - RIVE DROITE&lt;/b&gt;&lt;/u&gt;&lt;br&gt; (public)&lt;br&gt;&lt;br&gt;&lt;i&gt;EPERNAY');ECOLE_0511410F.addTo(ECOLE);</v>
      </c>
    </row>
    <row r="797" spans="1:10" x14ac:dyDescent="0.2">
      <c r="A797" t="s">
        <v>372</v>
      </c>
      <c r="B797" t="s">
        <v>2367</v>
      </c>
      <c r="C797" t="s">
        <v>673</v>
      </c>
      <c r="D797" t="s">
        <v>4301</v>
      </c>
      <c r="E797" t="s">
        <v>4304</v>
      </c>
      <c r="F797" t="s">
        <v>3324</v>
      </c>
      <c r="G797" t="s">
        <v>5523</v>
      </c>
      <c r="H797" t="s">
        <v>5524</v>
      </c>
      <c r="I797" t="s">
        <v>3952</v>
      </c>
      <c r="J797" t="str">
        <f t="shared" si="12"/>
        <v>var ECOLE_0511514U=L.circle([49.0353173,3.9803656], 50, {color:'purple',fillColor:'purple',fillOpacity: 0.5});ECOLE_0511514U.bindPopup('&lt;p align=center&gt; &lt;font size=2&gt;&lt;b&gt;&lt;u&gt;ECOLE MATERNELLE BELLE NOUE&lt;/b&gt;&lt;/u&gt;&lt;br&gt; (public)&lt;br&gt;&lt;br&gt;&lt;i&gt;EPERNAY');ECOLE_0511514U.addTo(ECOLE);</v>
      </c>
    </row>
    <row r="798" spans="1:10" x14ac:dyDescent="0.2">
      <c r="A798" t="s">
        <v>372</v>
      </c>
      <c r="B798" t="s">
        <v>2368</v>
      </c>
      <c r="C798" t="s">
        <v>673</v>
      </c>
      <c r="D798" t="s">
        <v>4301</v>
      </c>
      <c r="E798" t="s">
        <v>4304</v>
      </c>
      <c r="F798" t="s">
        <v>3325</v>
      </c>
      <c r="G798" t="s">
        <v>5525</v>
      </c>
      <c r="H798" t="s">
        <v>5526</v>
      </c>
      <c r="I798" t="s">
        <v>3953</v>
      </c>
      <c r="J798" t="str">
        <f t="shared" si="12"/>
        <v>var ECOLE_0511590B=L.circle([49.0382307,3.9547109], 50, {color:'purple',fillColor:'purple',fillOpacity: 0.5});ECOLE_0511590B.bindPopup('&lt;p align=center&gt; &lt;font size=2&gt;&lt;b&gt;&lt;u&gt;ECOLE ELEMENTAIRE BACHELIN&lt;/b&gt;&lt;/u&gt;&lt;br&gt; (public)&lt;br&gt;&lt;br&gt;&lt;i&gt;EPERNAY');ECOLE_0511590B.addTo(ECOLE);</v>
      </c>
    </row>
    <row r="799" spans="1:10" x14ac:dyDescent="0.2">
      <c r="A799" t="s">
        <v>372</v>
      </c>
      <c r="B799" t="s">
        <v>2369</v>
      </c>
      <c r="C799" t="s">
        <v>673</v>
      </c>
      <c r="D799" t="s">
        <v>4301</v>
      </c>
      <c r="E799" t="s">
        <v>4304</v>
      </c>
      <c r="F799" t="s">
        <v>3324</v>
      </c>
      <c r="G799" t="s">
        <v>5527</v>
      </c>
      <c r="H799" t="s">
        <v>5528</v>
      </c>
      <c r="I799" t="s">
        <v>3954</v>
      </c>
      <c r="J799" t="str">
        <f t="shared" si="12"/>
        <v>var ECOLE_0511619H=L.circle([49.0355735,3.9796031], 50, {color:'purple',fillColor:'purple',fillOpacity: 0.5});ECOLE_0511619H.bindPopup('&lt;p align=center&gt; &lt;font size=2&gt;&lt;b&gt;&lt;u&gt;ECOLE ELEMENTAIRE BELLE NOUE&lt;/b&gt;&lt;/u&gt;&lt;br&gt; (public)&lt;br&gt;&lt;br&gt;&lt;i&gt;EPERNAY');ECOLE_0511619H.addTo(ECOLE);</v>
      </c>
    </row>
    <row r="800" spans="1:10" x14ac:dyDescent="0.2">
      <c r="A800" t="s">
        <v>372</v>
      </c>
      <c r="B800" t="s">
        <v>2370</v>
      </c>
      <c r="C800" t="s">
        <v>673</v>
      </c>
      <c r="D800" t="s">
        <v>4301</v>
      </c>
      <c r="E800" t="s">
        <v>4304</v>
      </c>
      <c r="F800" t="s">
        <v>3326</v>
      </c>
      <c r="G800" t="s">
        <v>5529</v>
      </c>
      <c r="H800" t="s">
        <v>5530</v>
      </c>
      <c r="I800" t="s">
        <v>3955</v>
      </c>
      <c r="J800" t="str">
        <f t="shared" si="12"/>
        <v>var ECOLE_0511839X=L.circle([49.0449627,3.9698149], 50, {color:'purple',fillColor:'purple',fillOpacity: 0.5});ECOLE_0511839X.bindPopup('&lt;p align=center&gt; &lt;font size=2&gt;&lt;b&gt;&lt;u&gt;ECOLE ELEMENTAIRE JJ ROUSSEAU MARX DORMOY&lt;/b&gt;&lt;/u&gt;&lt;br&gt; (public)&lt;br&gt;&lt;br&gt;&lt;i&gt;EPERNAY');ECOLE_0511839X.addTo(ECOLE);</v>
      </c>
    </row>
    <row r="801" spans="1:10" x14ac:dyDescent="0.2">
      <c r="A801" t="s">
        <v>372</v>
      </c>
      <c r="B801" t="s">
        <v>2371</v>
      </c>
      <c r="C801" t="s">
        <v>673</v>
      </c>
      <c r="D801" t="s">
        <v>4301</v>
      </c>
      <c r="E801" t="s">
        <v>4304</v>
      </c>
      <c r="F801" t="s">
        <v>3327</v>
      </c>
      <c r="G801" t="s">
        <v>5531</v>
      </c>
      <c r="H801" t="s">
        <v>5532</v>
      </c>
      <c r="I801" t="s">
        <v>3956</v>
      </c>
      <c r="J801" t="str">
        <f t="shared" si="12"/>
        <v>var ECOLE_0512035K=L.circle([49.0376452,3.9669701], 50, {color:'purple',fillColor:'purple',fillOpacity: 0.5});ECOLE_0512035K.bindPopup('&lt;p align=center&gt; &lt;font size=2&gt;&lt;b&gt;&lt;u&gt;ECOLE ELEMENTAIRE LA CRAYERE&lt;/b&gt;&lt;/u&gt;&lt;br&gt; (public)&lt;br&gt;&lt;br&gt;&lt;i&gt;EPERNAY');ECOLE_0512035K.addTo(ECOLE);</v>
      </c>
    </row>
    <row r="802" spans="1:10" x14ac:dyDescent="0.2">
      <c r="A802" t="s">
        <v>528</v>
      </c>
      <c r="B802" t="s">
        <v>2372</v>
      </c>
      <c r="C802" t="s">
        <v>673</v>
      </c>
      <c r="D802" t="s">
        <v>4301</v>
      </c>
      <c r="E802" t="s">
        <v>4304</v>
      </c>
      <c r="F802" t="s">
        <v>42</v>
      </c>
      <c r="G802" t="s">
        <v>5533</v>
      </c>
      <c r="H802" t="s">
        <v>5534</v>
      </c>
      <c r="I802" t="s">
        <v>3957</v>
      </c>
      <c r="J802" t="str">
        <f t="shared" si="12"/>
        <v>var ECOLE_0510148J=L.circle([48.7315651,3.5608505], 50, {color:'purple',fillColor:'purple',fillOpacity: 0.5});ECOLE_0510148J.bindPopup('&lt;p align=center&gt; &lt;font size=2&gt;&lt;b&gt;&lt;u&gt;ECOLE ELEMENTAIRE ARTHUR RIMBAUD&lt;/b&gt;&lt;/u&gt;&lt;br&gt; (public)&lt;br&gt;&lt;br&gt;&lt;i&gt;ESTERNAY');ECOLE_0510148J.addTo(ECOLE);</v>
      </c>
    </row>
    <row r="803" spans="1:10" x14ac:dyDescent="0.2">
      <c r="A803" t="s">
        <v>528</v>
      </c>
      <c r="B803" t="s">
        <v>2373</v>
      </c>
      <c r="C803" t="s">
        <v>673</v>
      </c>
      <c r="D803" t="s">
        <v>4301</v>
      </c>
      <c r="E803" t="s">
        <v>4304</v>
      </c>
      <c r="F803" t="s">
        <v>42</v>
      </c>
      <c r="G803" t="s">
        <v>5535</v>
      </c>
      <c r="H803" t="s">
        <v>5536</v>
      </c>
      <c r="I803" t="s">
        <v>3958</v>
      </c>
      <c r="J803" t="str">
        <f t="shared" si="12"/>
        <v>var ECOLE_0510150L=L.circle([48.7314435,3.5614556], 50, {color:'purple',fillColor:'purple',fillOpacity: 0.5});ECOLE_0510150L.bindPopup('&lt;p align=center&gt; &lt;font size=2&gt;&lt;b&gt;&lt;u&gt;ECOLE MATERNELLE ARTHUR RIMBAUD&lt;/b&gt;&lt;/u&gt;&lt;br&gt; (public)&lt;br&gt;&lt;br&gt;&lt;i&gt;ESTERNAY');ECOLE_0510150L.addTo(ECOLE);</v>
      </c>
    </row>
    <row r="804" spans="1:10" x14ac:dyDescent="0.2">
      <c r="A804" t="s">
        <v>514</v>
      </c>
      <c r="B804" t="s">
        <v>2374</v>
      </c>
      <c r="C804" t="s">
        <v>673</v>
      </c>
      <c r="D804" t="s">
        <v>4301</v>
      </c>
      <c r="E804" t="s">
        <v>4304</v>
      </c>
      <c r="F804" t="s">
        <v>553</v>
      </c>
      <c r="G804" t="s">
        <v>5537</v>
      </c>
      <c r="H804" t="s">
        <v>5538</v>
      </c>
      <c r="I804" t="s">
        <v>3077</v>
      </c>
      <c r="J804" t="str">
        <f t="shared" si="12"/>
        <v>var ECOLE_0510612N=L.circle([48.9620562,4.3171877], 50, {color:'purple',fillColor:'purple',fillOpacity: 0.5});ECOLE_0510612N.bindPopup('&lt;p align=center&gt; &lt;font size=2&gt;&lt;b&gt;&lt;u&gt;ECOLE ELEMENTAIRE&lt;/b&gt;&lt;/u&gt;&lt;br&gt; (public)&lt;br&gt;&lt;br&gt;&lt;i&gt;FAGNIERES');ECOLE_0510612N.addTo(ECOLE);</v>
      </c>
    </row>
    <row r="805" spans="1:10" x14ac:dyDescent="0.2">
      <c r="A805" t="s">
        <v>514</v>
      </c>
      <c r="B805" t="s">
        <v>2375</v>
      </c>
      <c r="C805" t="s">
        <v>673</v>
      </c>
      <c r="D805" t="s">
        <v>4301</v>
      </c>
      <c r="E805" t="s">
        <v>4304</v>
      </c>
      <c r="F805" t="s">
        <v>3328</v>
      </c>
      <c r="G805" t="s">
        <v>5539</v>
      </c>
      <c r="H805" t="s">
        <v>5540</v>
      </c>
      <c r="I805" t="s">
        <v>3960</v>
      </c>
      <c r="J805" t="str">
        <f t="shared" si="12"/>
        <v>var ECOLE_0511033W=L.circle([48.9623575,4.3181719], 50, {color:'purple',fillColor:'purple',fillOpacity: 0.5});ECOLE_0511033W.bindPopup('&lt;p align=center&gt; &lt;font size=2&gt;&lt;b&gt;&lt;u&gt;ECOLE MATERNELLE LES TILLEULS&lt;/b&gt;&lt;/u&gt;&lt;br&gt; (public)&lt;br&gt;&lt;br&gt;&lt;i&gt;FAGNIERES');ECOLE_0511033W.addTo(ECOLE);</v>
      </c>
    </row>
    <row r="806" spans="1:10" x14ac:dyDescent="0.2">
      <c r="A806" t="s">
        <v>514</v>
      </c>
      <c r="B806" t="s">
        <v>2376</v>
      </c>
      <c r="C806" t="s">
        <v>673</v>
      </c>
      <c r="D806" t="s">
        <v>4301</v>
      </c>
      <c r="E806" t="s">
        <v>4304</v>
      </c>
      <c r="F806" t="s">
        <v>3329</v>
      </c>
      <c r="G806" t="s">
        <v>5541</v>
      </c>
      <c r="H806" t="s">
        <v>5542</v>
      </c>
      <c r="I806" t="s">
        <v>3962</v>
      </c>
      <c r="J806" t="str">
        <f t="shared" si="12"/>
        <v>var ECOLE_0511869E=L.circle([48.9564348,4.3213909], 50, {color:'purple',fillColor:'purple',fillOpacity: 0.5});ECOLE_0511869E.bindPopup('&lt;p align=center&gt; &lt;font size=2&gt;&lt;b&gt;&lt;u&gt;ECOLE MATERNELLE LE HAUT DES COLLINES&lt;/b&gt;&lt;/u&gt;&lt;br&gt; (public)&lt;br&gt;&lt;br&gt;&lt;i&gt;FAGNIERES');ECOLE_0511869E.addTo(ECOLE);</v>
      </c>
    </row>
    <row r="807" spans="1:10" x14ac:dyDescent="0.2">
      <c r="A807" t="s">
        <v>2377</v>
      </c>
      <c r="B807" t="s">
        <v>2378</v>
      </c>
      <c r="C807" t="s">
        <v>673</v>
      </c>
      <c r="D807" t="s">
        <v>4301</v>
      </c>
      <c r="E807" t="s">
        <v>4304</v>
      </c>
      <c r="F807" t="s">
        <v>3330</v>
      </c>
      <c r="G807" t="s">
        <v>5543</v>
      </c>
      <c r="H807" t="s">
        <v>5544</v>
      </c>
      <c r="I807" t="s">
        <v>6530</v>
      </c>
      <c r="J807" t="str">
        <f t="shared" si="12"/>
        <v>var ECOLE_0512137W=L.circle([49.2341923,3.7924855], 50, {color:'purple',fillColor:'purple',fillOpacity: 0.5});ECOLE_0512137W.bindPopup('&lt;p align=center&gt; &lt;font size=2&gt;&lt;b&gt;&lt;u&gt;ECOLE PRIMAIRE DES BORDS DE L\'ARDRE&lt;/b&gt;&lt;/u&gt;&lt;br&gt; (public)&lt;br&gt;&lt;br&gt;&lt;i&gt;FAVEROLLES-ET-COEMY');ECOLE_0512137W.addTo(ECOLE);</v>
      </c>
    </row>
    <row r="808" spans="1:10" x14ac:dyDescent="0.2">
      <c r="A808" t="s">
        <v>2379</v>
      </c>
      <c r="B808" t="s">
        <v>2380</v>
      </c>
      <c r="C808" t="s">
        <v>673</v>
      </c>
      <c r="D808" t="s">
        <v>4301</v>
      </c>
      <c r="E808" t="s">
        <v>4304</v>
      </c>
      <c r="F808" t="s">
        <v>553</v>
      </c>
      <c r="G808" t="s">
        <v>5545</v>
      </c>
      <c r="H808" t="s">
        <v>5546</v>
      </c>
      <c r="I808" t="s">
        <v>1448</v>
      </c>
      <c r="J808" t="str">
        <f t="shared" si="12"/>
        <v>var ECOLE_0511962F=L.circle([48.7181062,4.7331669], 50, {color:'purple',fillColor:'purple',fillOpacity: 0.5});ECOLE_0511962F.bindPopup('&lt;p align=center&gt; &lt;font size=2&gt;&lt;b&gt;&lt;u&gt;ECOLE MATERNELLE&lt;/b&gt;&lt;/u&gt;&lt;br&gt; (public)&lt;br&gt;&lt;br&gt;&lt;i&gt;FAVRESSE');ECOLE_0511962F.addTo(ECOLE);</v>
      </c>
    </row>
    <row r="809" spans="1:10" x14ac:dyDescent="0.2">
      <c r="A809" t="s">
        <v>377</v>
      </c>
      <c r="B809" t="s">
        <v>2381</v>
      </c>
      <c r="C809" t="s">
        <v>673</v>
      </c>
      <c r="D809" t="s">
        <v>4301</v>
      </c>
      <c r="E809" t="s">
        <v>4304</v>
      </c>
      <c r="F809" t="s">
        <v>553</v>
      </c>
      <c r="G809" t="s">
        <v>5547</v>
      </c>
      <c r="H809" t="s">
        <v>5548</v>
      </c>
      <c r="I809" t="s">
        <v>1448</v>
      </c>
      <c r="J809" t="str">
        <f t="shared" si="12"/>
        <v>var ECOLE_0510159W=L.circle([48.7568179,3.9858236], 50, {color:'purple',fillColor:'purple',fillOpacity: 0.5});ECOLE_0510159W.bindPopup('&lt;p align=center&gt; &lt;font size=2&gt;&lt;b&gt;&lt;u&gt;ECOLE MATERNELLE&lt;/b&gt;&lt;/u&gt;&lt;br&gt; (public)&lt;br&gt;&lt;br&gt;&lt;i&gt;FERE-CHAMPENOISE');ECOLE_0510159W.addTo(ECOLE);</v>
      </c>
    </row>
    <row r="810" spans="1:10" x14ac:dyDescent="0.2">
      <c r="A810" t="s">
        <v>377</v>
      </c>
      <c r="B810" t="s">
        <v>2382</v>
      </c>
      <c r="C810" t="s">
        <v>673</v>
      </c>
      <c r="D810" t="s">
        <v>4301</v>
      </c>
      <c r="E810" t="s">
        <v>4304</v>
      </c>
      <c r="F810" t="s">
        <v>553</v>
      </c>
      <c r="G810" t="s">
        <v>5549</v>
      </c>
      <c r="H810" t="s">
        <v>5550</v>
      </c>
      <c r="I810" t="s">
        <v>3077</v>
      </c>
      <c r="J810" t="str">
        <f t="shared" si="12"/>
        <v>var ECOLE_0511304R=L.circle([48.7533507,3.9893833], 50, {color:'purple',fillColor:'purple',fillOpacity: 0.5});ECOLE_0511304R.bindPopup('&lt;p align=center&gt; &lt;font size=2&gt;&lt;b&gt;&lt;u&gt;ECOLE ELEMENTAIRE&lt;/b&gt;&lt;/u&gt;&lt;br&gt; (public)&lt;br&gt;&lt;br&gt;&lt;i&gt;FERE-CHAMPENOISE');ECOLE_0511304R.addTo(ECOLE);</v>
      </c>
    </row>
    <row r="811" spans="1:10" x14ac:dyDescent="0.2">
      <c r="A811" t="s">
        <v>2383</v>
      </c>
      <c r="B811" t="s">
        <v>2384</v>
      </c>
      <c r="C811" t="s">
        <v>673</v>
      </c>
      <c r="D811" t="s">
        <v>4301</v>
      </c>
      <c r="E811" t="s">
        <v>4304</v>
      </c>
      <c r="F811" t="s">
        <v>553</v>
      </c>
      <c r="G811" t="s">
        <v>5551</v>
      </c>
      <c r="H811" t="s">
        <v>5552</v>
      </c>
      <c r="I811" t="s">
        <v>3075</v>
      </c>
      <c r="J811" t="str">
        <f t="shared" si="12"/>
        <v>var ECOLE_0511002M=L.circle([49.0536636,3.7473714], 50, {color:'purple',fillColor:'purple',fillOpacity: 0.5});ECOLE_0511002M.bindPopup('&lt;p align=center&gt; &lt;font size=2&gt;&lt;b&gt;&lt;u&gt;ECOLE PRIMAIRE&lt;/b&gt;&lt;/u&gt;&lt;br&gt; (public)&lt;br&gt;&lt;br&gt;&lt;i&gt;FESTIGNY');ECOLE_0511002M.addTo(ECOLE);</v>
      </c>
    </row>
    <row r="812" spans="1:10" x14ac:dyDescent="0.2">
      <c r="A812" t="s">
        <v>472</v>
      </c>
      <c r="B812" t="s">
        <v>2385</v>
      </c>
      <c r="C812" t="s">
        <v>673</v>
      </c>
      <c r="D812" t="s">
        <v>4301</v>
      </c>
      <c r="E812" t="s">
        <v>4304</v>
      </c>
      <c r="F812" t="s">
        <v>3185</v>
      </c>
      <c r="G812" t="s">
        <v>5553</v>
      </c>
      <c r="H812" t="s">
        <v>5554</v>
      </c>
      <c r="I812" t="s">
        <v>3871</v>
      </c>
      <c r="J812" t="str">
        <f t="shared" si="12"/>
        <v>var ECOLE_0510330G=L.circle([49.3086491,3.6815169], 50, {color:'purple',fillColor:'purple',fillOpacity: 0.5});ECOLE_0510330G.bindPopup('&lt;p align=center&gt; &lt;font size=2&gt;&lt;b&gt;&lt;u&gt;ECOLE MATERNELLE CENTRE&lt;/b&gt;&lt;/u&gt;&lt;br&gt; (public)&lt;br&gt;&lt;br&gt;&lt;i&gt;FISMES');ECOLE_0510330G.addTo(ECOLE);</v>
      </c>
    </row>
    <row r="813" spans="1:10" x14ac:dyDescent="0.2">
      <c r="A813" t="s">
        <v>472</v>
      </c>
      <c r="B813" t="s">
        <v>2386</v>
      </c>
      <c r="C813" t="s">
        <v>674</v>
      </c>
      <c r="D813" t="s">
        <v>4301</v>
      </c>
      <c r="E813" t="s">
        <v>4304</v>
      </c>
      <c r="F813" t="s">
        <v>3331</v>
      </c>
      <c r="G813" t="s">
        <v>5555</v>
      </c>
      <c r="H813" t="s">
        <v>5556</v>
      </c>
      <c r="I813" t="s">
        <v>3966</v>
      </c>
      <c r="J813" t="str">
        <f t="shared" si="12"/>
        <v>var ECOLE_0511350R=L.circle([49.3052671,3.6805897], 50, {color:'purple',fillColor:'purple',fillOpacity: 0.5});ECOLE_0511350R.bindPopup('&lt;p align=center&gt; &lt;font size=2&gt;&lt;b&gt;&lt;u&gt;ECOLE PRIMAIRE SAINTE MACRE&lt;/b&gt;&lt;/u&gt;&lt;br&gt; (privé)&lt;br&gt;&lt;br&gt;&lt;i&gt;FISMES');ECOLE_0511350R.addTo(ECOLE);</v>
      </c>
    </row>
    <row r="814" spans="1:10" x14ac:dyDescent="0.2">
      <c r="A814" t="s">
        <v>472</v>
      </c>
      <c r="B814" t="s">
        <v>2387</v>
      </c>
      <c r="C814" t="s">
        <v>673</v>
      </c>
      <c r="D814" t="s">
        <v>4301</v>
      </c>
      <c r="E814" t="s">
        <v>4304</v>
      </c>
      <c r="F814" t="s">
        <v>3185</v>
      </c>
      <c r="G814" t="s">
        <v>5557</v>
      </c>
      <c r="H814" t="s">
        <v>5558</v>
      </c>
      <c r="I814" t="s">
        <v>3929</v>
      </c>
      <c r="J814" t="str">
        <f t="shared" si="12"/>
        <v>var ECOLE_0511701X=L.circle([49.3088003,3.6814859], 50, {color:'purple',fillColor:'purple',fillOpacity: 0.5});ECOLE_0511701X.bindPopup('&lt;p align=center&gt; &lt;font size=2&gt;&lt;b&gt;&lt;u&gt;ECOLE ELEMENTAIRE CENTRE&lt;/b&gt;&lt;/u&gt;&lt;br&gt; (public)&lt;br&gt;&lt;br&gt;&lt;i&gt;FISMES');ECOLE_0511701X.addTo(ECOLE);</v>
      </c>
    </row>
    <row r="815" spans="1:10" x14ac:dyDescent="0.2">
      <c r="A815" t="s">
        <v>472</v>
      </c>
      <c r="B815" t="s">
        <v>2388</v>
      </c>
      <c r="C815" t="s">
        <v>673</v>
      </c>
      <c r="D815" t="s">
        <v>4301</v>
      </c>
      <c r="E815" t="s">
        <v>4304</v>
      </c>
      <c r="F815" t="s">
        <v>425</v>
      </c>
      <c r="G815" t="s">
        <v>5559</v>
      </c>
      <c r="H815" t="s">
        <v>5560</v>
      </c>
      <c r="I815" t="s">
        <v>3967</v>
      </c>
      <c r="J815" t="str">
        <f t="shared" si="12"/>
        <v>var ECOLE_0511888A=L.circle([49.3083102,3.6922734], 50, {color:'purple',fillColor:'purple',fillOpacity: 0.5});ECOLE_0511888A.bindPopup('&lt;p align=center&gt; &lt;font size=2&gt;&lt;b&gt;&lt;u&gt;ECOLE PRIMAIRE EUSTACHE DESCHAMPS&lt;/b&gt;&lt;/u&gt;&lt;br&gt; (public)&lt;br&gt;&lt;br&gt;&lt;i&gt;FISMES');ECOLE_0511888A.addTo(ECOLE);</v>
      </c>
    </row>
    <row r="816" spans="1:10" x14ac:dyDescent="0.2">
      <c r="A816" t="s">
        <v>2389</v>
      </c>
      <c r="B816" t="s">
        <v>2390</v>
      </c>
      <c r="C816" t="s">
        <v>673</v>
      </c>
      <c r="D816" t="s">
        <v>4301</v>
      </c>
      <c r="E816" t="s">
        <v>4304</v>
      </c>
      <c r="F816" t="s">
        <v>553</v>
      </c>
      <c r="G816" t="s">
        <v>5561</v>
      </c>
      <c r="H816" t="s">
        <v>5562</v>
      </c>
      <c r="I816" t="s">
        <v>3077</v>
      </c>
      <c r="J816" t="str">
        <f t="shared" si="12"/>
        <v>var ECOLE_0510925D=L.circle([49.0980882,3.8842932], 50, {color:'purple',fillColor:'purple',fillOpacity: 0.5});ECOLE_0510925D.bindPopup('&lt;p align=center&gt; &lt;font size=2&gt;&lt;b&gt;&lt;u&gt;ECOLE ELEMENTAIRE&lt;/b&gt;&lt;/u&gt;&lt;br&gt; (public)&lt;br&gt;&lt;br&gt;&lt;i&gt;FLEURY-LA-RIVIERE');ECOLE_0510925D.addTo(ECOLE);</v>
      </c>
    </row>
    <row r="817" spans="1:10" x14ac:dyDescent="0.2">
      <c r="A817" t="s">
        <v>2391</v>
      </c>
      <c r="B817" t="s">
        <v>2392</v>
      </c>
      <c r="C817" t="s">
        <v>673</v>
      </c>
      <c r="D817" t="s">
        <v>4301</v>
      </c>
      <c r="E817" t="s">
        <v>4304</v>
      </c>
      <c r="F817" t="s">
        <v>553</v>
      </c>
      <c r="G817" t="s">
        <v>5563</v>
      </c>
      <c r="H817" t="s">
        <v>5564</v>
      </c>
      <c r="I817" t="s">
        <v>3077</v>
      </c>
      <c r="J817" t="str">
        <f t="shared" si="12"/>
        <v>var ECOLE_0510160X=L.circle([48.6250776,3.6880641], 50, {color:'purple',fillColor:'purple',fillOpacity: 0.5});ECOLE_0510160X.bindPopup('&lt;p align=center&gt; &lt;font size=2&gt;&lt;b&gt;&lt;u&gt;ECOLE ELEMENTAIRE&lt;/b&gt;&lt;/u&gt;&lt;br&gt; (public)&lt;br&gt;&lt;br&gt;&lt;i&gt;FONTAINE-DENIS-NUISY');ECOLE_0510160X.addTo(ECOLE);</v>
      </c>
    </row>
    <row r="818" spans="1:10" x14ac:dyDescent="0.2">
      <c r="A818" t="s">
        <v>517</v>
      </c>
      <c r="B818" t="s">
        <v>2393</v>
      </c>
      <c r="C818" t="s">
        <v>673</v>
      </c>
      <c r="D818" t="s">
        <v>4301</v>
      </c>
      <c r="E818" t="s">
        <v>4304</v>
      </c>
      <c r="F818" t="s">
        <v>553</v>
      </c>
      <c r="G818" t="s">
        <v>5565</v>
      </c>
      <c r="H818" t="s">
        <v>5566</v>
      </c>
      <c r="I818" t="s">
        <v>3077</v>
      </c>
      <c r="J818" t="str">
        <f t="shared" si="12"/>
        <v>var ECOLE_0510778U=L.circle([48.6989595,4.5901525], 50, {color:'purple',fillColor:'purple',fillOpacity: 0.5});ECOLE_0510778U.bindPopup('&lt;p align=center&gt; &lt;font size=2&gt;&lt;b&gt;&lt;u&gt;ECOLE ELEMENTAIRE&lt;/b&gt;&lt;/u&gt;&lt;br&gt; (public)&lt;br&gt;&lt;br&gt;&lt;i&gt;FRIGNICOURT');ECOLE_0510778U.addTo(ECOLE);</v>
      </c>
    </row>
    <row r="819" spans="1:10" x14ac:dyDescent="0.2">
      <c r="A819" t="s">
        <v>517</v>
      </c>
      <c r="B819" t="s">
        <v>2394</v>
      </c>
      <c r="C819" t="s">
        <v>673</v>
      </c>
      <c r="D819" t="s">
        <v>4301</v>
      </c>
      <c r="E819" t="s">
        <v>4304</v>
      </c>
      <c r="F819" t="s">
        <v>553</v>
      </c>
      <c r="G819" t="s">
        <v>5567</v>
      </c>
      <c r="H819" t="s">
        <v>5568</v>
      </c>
      <c r="I819" t="s">
        <v>1448</v>
      </c>
      <c r="J819" t="str">
        <f t="shared" si="12"/>
        <v>var ECOLE_0510780W=L.circle([48.7043859,4.5886104], 50, {color:'purple',fillColor:'purple',fillOpacity: 0.5});ECOLE_0510780W.bindPopup('&lt;p align=center&gt; &lt;font size=2&gt;&lt;b&gt;&lt;u&gt;ECOLE MATERNELLE&lt;/b&gt;&lt;/u&gt;&lt;br&gt; (public)&lt;br&gt;&lt;br&gt;&lt;i&gt;FRIGNICOURT');ECOLE_0510780W.addTo(ECOLE);</v>
      </c>
    </row>
    <row r="820" spans="1:10" x14ac:dyDescent="0.2">
      <c r="A820" t="s">
        <v>2395</v>
      </c>
      <c r="B820" t="s">
        <v>2396</v>
      </c>
      <c r="C820" t="s">
        <v>673</v>
      </c>
      <c r="D820" t="s">
        <v>4301</v>
      </c>
      <c r="E820" t="s">
        <v>4304</v>
      </c>
      <c r="F820" t="s">
        <v>3332</v>
      </c>
      <c r="G820" t="s">
        <v>5569</v>
      </c>
      <c r="H820" t="s">
        <v>5570</v>
      </c>
      <c r="I820" t="s">
        <v>3969</v>
      </c>
      <c r="J820" t="str">
        <f t="shared" si="12"/>
        <v>var ECOLE_0510162Z=L.circle([48.8891004,3.7059078], 50, {color:'purple',fillColor:'purple',fillOpacity: 0.5});ECOLE_0510162Z.bindPopup('&lt;p align=center&gt; &lt;font size=2&gt;&lt;b&gt;&lt;u&gt;ECOLE PRIMAIRE MARCEL JERGER&lt;/b&gt;&lt;/u&gt;&lt;br&gt; (public)&lt;br&gt;&lt;br&gt;&lt;i&gt;FROMENTIERES');ECOLE_0510162Z.addTo(ECOLE);</v>
      </c>
    </row>
    <row r="821" spans="1:10" x14ac:dyDescent="0.2">
      <c r="A821" t="s">
        <v>2397</v>
      </c>
      <c r="B821" t="s">
        <v>2398</v>
      </c>
      <c r="C821" t="s">
        <v>673</v>
      </c>
      <c r="D821" t="s">
        <v>4301</v>
      </c>
      <c r="E821" t="s">
        <v>4304</v>
      </c>
      <c r="F821" t="s">
        <v>553</v>
      </c>
      <c r="G821" t="s">
        <v>5571</v>
      </c>
      <c r="H821" t="s">
        <v>5572</v>
      </c>
      <c r="I821" t="s">
        <v>3077</v>
      </c>
      <c r="J821" t="str">
        <f t="shared" si="12"/>
        <v>var ECOLE_0510165C=L.circle([48.6848611,3.8023319], 50, {color:'purple',fillColor:'purple',fillOpacity: 0.5});ECOLE_0510165C.bindPopup('&lt;p align=center&gt; &lt;font size=2&gt;&lt;b&gt;&lt;u&gt;ECOLE ELEMENTAIRE&lt;/b&gt;&lt;/u&gt;&lt;br&gt; (public)&lt;br&gt;&lt;br&gt;&lt;i&gt;GAYE');ECOLE_0510165C.addTo(ECOLE);</v>
      </c>
    </row>
    <row r="822" spans="1:10" x14ac:dyDescent="0.2">
      <c r="A822" t="s">
        <v>2399</v>
      </c>
      <c r="B822" t="s">
        <v>2400</v>
      </c>
      <c r="C822" t="s">
        <v>673</v>
      </c>
      <c r="D822" t="s">
        <v>4301</v>
      </c>
      <c r="E822" t="s">
        <v>4304</v>
      </c>
      <c r="F822" t="s">
        <v>3333</v>
      </c>
      <c r="G822" t="s">
        <v>5573</v>
      </c>
      <c r="H822" t="s">
        <v>5574</v>
      </c>
      <c r="I822" t="s">
        <v>3970</v>
      </c>
      <c r="J822" t="str">
        <f t="shared" si="12"/>
        <v>var ECOLE_0510982R=L.circle([49.1132713,4.029655], 50, {color:'purple',fillColor:'purple',fillOpacity: 0.5});ECOLE_0510982R.bindPopup('&lt;p align=center&gt; &lt;font size=2&gt;&lt;b&gt;&lt;u&gt;ECOLE PRIMAIRE MAURICE MABILON&lt;/b&gt;&lt;/u&gt;&lt;br&gt; (public)&lt;br&gt;&lt;br&gt;&lt;i&gt;GERMAINE');ECOLE_0510982R.addTo(ECOLE);</v>
      </c>
    </row>
    <row r="823" spans="1:10" x14ac:dyDescent="0.2">
      <c r="A823" t="s">
        <v>2401</v>
      </c>
      <c r="B823" t="s">
        <v>2402</v>
      </c>
      <c r="C823" t="s">
        <v>673</v>
      </c>
      <c r="D823" t="s">
        <v>4301</v>
      </c>
      <c r="E823" t="s">
        <v>4304</v>
      </c>
      <c r="F823" t="s">
        <v>553</v>
      </c>
      <c r="G823" t="s">
        <v>5575</v>
      </c>
      <c r="H823" t="s">
        <v>5576</v>
      </c>
      <c r="I823" t="s">
        <v>3075</v>
      </c>
      <c r="J823" t="str">
        <f t="shared" si="12"/>
        <v>var ECOLE_0510661S=L.circle([48.9457471,4.8949984], 50, {color:'purple',fillColor:'purple',fillOpacity: 0.5});ECOLE_0510661S.bindPopup('&lt;p align=center&gt; &lt;font size=2&gt;&lt;b&gt;&lt;u&gt;ECOLE PRIMAIRE&lt;/b&gt;&lt;/u&gt;&lt;br&gt; (public)&lt;br&gt;&lt;br&gt;&lt;i&gt;GIVRY-EN-ARGONNE');ECOLE_0510661S.addTo(ECOLE);</v>
      </c>
    </row>
    <row r="824" spans="1:10" x14ac:dyDescent="0.2">
      <c r="A824" t="s">
        <v>2403</v>
      </c>
      <c r="B824" t="s">
        <v>2404</v>
      </c>
      <c r="C824" t="s">
        <v>673</v>
      </c>
      <c r="D824" t="s">
        <v>4301</v>
      </c>
      <c r="E824" t="s">
        <v>4304</v>
      </c>
      <c r="F824" t="s">
        <v>553</v>
      </c>
      <c r="G824" t="s">
        <v>5577</v>
      </c>
      <c r="H824" t="s">
        <v>5578</v>
      </c>
      <c r="I824" t="s">
        <v>3077</v>
      </c>
      <c r="J824" t="str">
        <f t="shared" si="12"/>
        <v>var ECOLE_0510945A=L.circle([48.9742031,3.9628255], 50, {color:'purple',fillColor:'purple',fillOpacity: 0.5});ECOLE_0510945A.bindPopup('&lt;p align=center&gt; &lt;font size=2&gt;&lt;b&gt;&lt;u&gt;ECOLE ELEMENTAIRE&lt;/b&gt;&lt;/u&gt;&lt;br&gt; (public)&lt;br&gt;&lt;br&gt;&lt;i&gt;GRAUVES');ECOLE_0510945A.addTo(ECOLE);</v>
      </c>
    </row>
    <row r="825" spans="1:10" x14ac:dyDescent="0.2">
      <c r="A825" t="s">
        <v>2403</v>
      </c>
      <c r="B825" t="s">
        <v>2405</v>
      </c>
      <c r="C825" t="s">
        <v>673</v>
      </c>
      <c r="D825" t="s">
        <v>4301</v>
      </c>
      <c r="E825" t="s">
        <v>4304</v>
      </c>
      <c r="F825" t="s">
        <v>553</v>
      </c>
      <c r="G825" t="s">
        <v>5579</v>
      </c>
      <c r="H825" t="s">
        <v>5580</v>
      </c>
      <c r="I825" t="s">
        <v>1448</v>
      </c>
      <c r="J825" t="str">
        <f t="shared" si="12"/>
        <v>var ECOLE_0511966K=L.circle([48.9740916,3.9628234], 50, {color:'purple',fillColor:'purple',fillOpacity: 0.5});ECOLE_0511966K.bindPopup('&lt;p align=center&gt; &lt;font size=2&gt;&lt;b&gt;&lt;u&gt;ECOLE MATERNELLE&lt;/b&gt;&lt;/u&gt;&lt;br&gt; (public)&lt;br&gt;&lt;br&gt;&lt;i&gt;GRAUVES');ECOLE_0511966K.addTo(ECOLE);</v>
      </c>
    </row>
    <row r="826" spans="1:10" x14ac:dyDescent="0.2">
      <c r="A826" t="s">
        <v>523</v>
      </c>
      <c r="B826" t="s">
        <v>2406</v>
      </c>
      <c r="C826" t="s">
        <v>673</v>
      </c>
      <c r="D826" t="s">
        <v>4301</v>
      </c>
      <c r="E826" t="s">
        <v>4304</v>
      </c>
      <c r="F826" t="s">
        <v>553</v>
      </c>
      <c r="G826" t="s">
        <v>5581</v>
      </c>
      <c r="H826" t="s">
        <v>5582</v>
      </c>
      <c r="I826" t="s">
        <v>1448</v>
      </c>
      <c r="J826" t="str">
        <f t="shared" si="12"/>
        <v>var ECOLE_0511034X=L.circle([49.2490223,3.9127333], 50, {color:'purple',fillColor:'purple',fillOpacity: 0.5});ECOLE_0511034X.bindPopup('&lt;p align=center&gt; &lt;font size=2&gt;&lt;b&gt;&lt;u&gt;ECOLE MATERNELLE&lt;/b&gt;&lt;/u&gt;&lt;br&gt; (public)&lt;br&gt;&lt;br&gt;&lt;i&gt;GUEUX');ECOLE_0511034X.addTo(ECOLE);</v>
      </c>
    </row>
    <row r="827" spans="1:10" x14ac:dyDescent="0.2">
      <c r="A827" t="s">
        <v>523</v>
      </c>
      <c r="B827" t="s">
        <v>2407</v>
      </c>
      <c r="C827" t="s">
        <v>673</v>
      </c>
      <c r="D827" t="s">
        <v>4301</v>
      </c>
      <c r="E827" t="s">
        <v>4304</v>
      </c>
      <c r="F827" t="s">
        <v>553</v>
      </c>
      <c r="G827" t="s">
        <v>5583</v>
      </c>
      <c r="H827" t="s">
        <v>5584</v>
      </c>
      <c r="I827" t="s">
        <v>3077</v>
      </c>
      <c r="J827" t="str">
        <f t="shared" si="12"/>
        <v>var ECOLE_0511299K=L.circle([49.2485647,3.9126154], 50, {color:'purple',fillColor:'purple',fillOpacity: 0.5});ECOLE_0511299K.bindPopup('&lt;p align=center&gt; &lt;font size=2&gt;&lt;b&gt;&lt;u&gt;ECOLE ELEMENTAIRE&lt;/b&gt;&lt;/u&gt;&lt;br&gt; (public)&lt;br&gt;&lt;br&gt;&lt;i&gt;GUEUX');ECOLE_0511299K.addTo(ECOLE);</v>
      </c>
    </row>
    <row r="828" spans="1:10" x14ac:dyDescent="0.2">
      <c r="A828" t="s">
        <v>2408</v>
      </c>
      <c r="B828" t="s">
        <v>2409</v>
      </c>
      <c r="C828" t="s">
        <v>673</v>
      </c>
      <c r="D828" t="s">
        <v>4301</v>
      </c>
      <c r="E828" t="s">
        <v>4304</v>
      </c>
      <c r="F828" t="s">
        <v>553</v>
      </c>
      <c r="G828" t="s">
        <v>5585</v>
      </c>
      <c r="H828" t="s">
        <v>5586</v>
      </c>
      <c r="I828" t="s">
        <v>1448</v>
      </c>
      <c r="J828" t="str">
        <f t="shared" si="12"/>
        <v>var ECOLE_0510839K=L.circle([48.638637,4.7675642], 50, {color:'purple',fillColor:'purple',fillOpacity: 0.5});ECOLE_0510839K.bindPopup('&lt;p align=center&gt; &lt;font size=2&gt;&lt;b&gt;&lt;u&gt;ECOLE MATERNELLE&lt;/b&gt;&lt;/u&gt;&lt;br&gt; (public)&lt;br&gt;&lt;br&gt;&lt;i&gt;HAUTEVILLE');ECOLE_0510839K.addTo(ECOLE);</v>
      </c>
    </row>
    <row r="829" spans="1:10" x14ac:dyDescent="0.2">
      <c r="A829" t="s">
        <v>2410</v>
      </c>
      <c r="B829" t="s">
        <v>2411</v>
      </c>
      <c r="C829" t="s">
        <v>673</v>
      </c>
      <c r="D829" t="s">
        <v>4301</v>
      </c>
      <c r="E829" t="s">
        <v>4304</v>
      </c>
      <c r="F829" t="s">
        <v>553</v>
      </c>
      <c r="G829" t="s">
        <v>5587</v>
      </c>
      <c r="H829" t="s">
        <v>5588</v>
      </c>
      <c r="I829" t="s">
        <v>1448</v>
      </c>
      <c r="J829" t="str">
        <f t="shared" si="12"/>
        <v>var ECOLE_0510985U=L.circle([49.0821619,3.9438906], 50, {color:'purple',fillColor:'purple',fillOpacity: 0.5});ECOLE_0510985U.bindPopup('&lt;p align=center&gt; &lt;font size=2&gt;&lt;b&gt;&lt;u&gt;ECOLE MATERNELLE&lt;/b&gt;&lt;/u&gt;&lt;br&gt; (public)&lt;br&gt;&lt;br&gt;&lt;i&gt;HAUTVILLERS');ECOLE_0510985U.addTo(ECOLE);</v>
      </c>
    </row>
    <row r="830" spans="1:10" x14ac:dyDescent="0.2">
      <c r="A830" t="s">
        <v>2410</v>
      </c>
      <c r="B830" t="s">
        <v>2412</v>
      </c>
      <c r="C830" t="s">
        <v>673</v>
      </c>
      <c r="D830" t="s">
        <v>4301</v>
      </c>
      <c r="E830" t="s">
        <v>4304</v>
      </c>
      <c r="F830" t="s">
        <v>553</v>
      </c>
      <c r="G830" t="s">
        <v>5589</v>
      </c>
      <c r="H830" t="s">
        <v>5590</v>
      </c>
      <c r="I830" t="s">
        <v>3077</v>
      </c>
      <c r="J830" t="str">
        <f t="shared" si="12"/>
        <v>var ECOLE_0511849H=L.circle([49.082309,3.9437058], 50, {color:'purple',fillColor:'purple',fillOpacity: 0.5});ECOLE_0511849H.bindPopup('&lt;p align=center&gt; &lt;font size=2&gt;&lt;b&gt;&lt;u&gt;ECOLE ELEMENTAIRE&lt;/b&gt;&lt;/u&gt;&lt;br&gt; (public)&lt;br&gt;&lt;br&gt;&lt;i&gt;HAUTVILLERS');ECOLE_0511849H.addTo(ECOLE);</v>
      </c>
    </row>
    <row r="831" spans="1:10" x14ac:dyDescent="0.2">
      <c r="A831" t="s">
        <v>2413</v>
      </c>
      <c r="B831" t="s">
        <v>2414</v>
      </c>
      <c r="C831" t="s">
        <v>673</v>
      </c>
      <c r="D831" t="s">
        <v>4301</v>
      </c>
      <c r="E831" t="s">
        <v>4304</v>
      </c>
      <c r="F831" t="s">
        <v>3334</v>
      </c>
      <c r="G831" t="s">
        <v>5591</v>
      </c>
      <c r="H831" t="s">
        <v>5592</v>
      </c>
      <c r="I831" t="s">
        <v>3972</v>
      </c>
      <c r="J831" t="str">
        <f t="shared" si="12"/>
        <v>var ECOLE_0512152M=L.circle([48.7936919,4.8166954], 50, {color:'purple',fillColor:'purple',fillOpacity: 0.5});ECOLE_0512152M.bindPopup('&lt;p align=center&gt; &lt;font size=2&gt;&lt;b&gt;&lt;u&gt;ECOLE PRIMAIRE DES TROIS RIVIERES&lt;/b&gt;&lt;/u&gt;&lt;br&gt; (public)&lt;br&gt;&lt;br&gt;&lt;i&gt;HEILTZ-LE-MAURUPT');ECOLE_0512152M.addTo(ECOLE);</v>
      </c>
    </row>
    <row r="832" spans="1:10" x14ac:dyDescent="0.2">
      <c r="A832" t="s">
        <v>2415</v>
      </c>
      <c r="B832" t="s">
        <v>2416</v>
      </c>
      <c r="C832" t="s">
        <v>673</v>
      </c>
      <c r="D832" t="s">
        <v>4301</v>
      </c>
      <c r="E832" t="s">
        <v>4304</v>
      </c>
      <c r="F832" t="s">
        <v>553</v>
      </c>
      <c r="G832" t="s">
        <v>5593</v>
      </c>
      <c r="H832" t="s">
        <v>5594</v>
      </c>
      <c r="I832" t="s">
        <v>3077</v>
      </c>
      <c r="J832" t="str">
        <f t="shared" si="12"/>
        <v>var ECOLE_0510335M=L.circle([49.3380591,3.9110837], 50, {color:'purple',fillColor:'purple',fillOpacity: 0.5});ECOLE_0510335M.bindPopup('&lt;p align=center&gt; &lt;font size=2&gt;&lt;b&gt;&lt;u&gt;ECOLE ELEMENTAIRE&lt;/b&gt;&lt;/u&gt;&lt;br&gt; (public)&lt;br&gt;&lt;br&gt;&lt;i&gt;HERMONVILLE');ECOLE_0510335M.addTo(ECOLE);</v>
      </c>
    </row>
    <row r="833" spans="1:10" x14ac:dyDescent="0.2">
      <c r="A833" t="s">
        <v>2415</v>
      </c>
      <c r="B833" t="s">
        <v>2417</v>
      </c>
      <c r="C833" t="s">
        <v>673</v>
      </c>
      <c r="D833" t="s">
        <v>4301</v>
      </c>
      <c r="E833" t="s">
        <v>4304</v>
      </c>
      <c r="F833" t="s">
        <v>553</v>
      </c>
      <c r="G833" t="s">
        <v>5595</v>
      </c>
      <c r="H833" t="s">
        <v>5596</v>
      </c>
      <c r="I833" t="s">
        <v>1448</v>
      </c>
      <c r="J833" t="str">
        <f t="shared" si="12"/>
        <v>var ECOLE_0511515V=L.circle([49.3381138,3.9118124], 50, {color:'purple',fillColor:'purple',fillOpacity: 0.5});ECOLE_0511515V.bindPopup('&lt;p align=center&gt; &lt;font size=2&gt;&lt;b&gt;&lt;u&gt;ECOLE MATERNELLE&lt;/b&gt;&lt;/u&gt;&lt;br&gt; (public)&lt;br&gt;&lt;br&gt;&lt;i&gt;HERMONVILLE');ECOLE_0511515V.addTo(ECOLE);</v>
      </c>
    </row>
    <row r="834" spans="1:10" x14ac:dyDescent="0.2">
      <c r="A834" t="s">
        <v>2418</v>
      </c>
      <c r="B834" t="s">
        <v>2419</v>
      </c>
      <c r="C834" t="s">
        <v>673</v>
      </c>
      <c r="D834" t="s">
        <v>4301</v>
      </c>
      <c r="E834" t="s">
        <v>4304</v>
      </c>
      <c r="F834" t="s">
        <v>553</v>
      </c>
      <c r="G834" t="s">
        <v>5597</v>
      </c>
      <c r="H834" t="s">
        <v>5598</v>
      </c>
      <c r="I834" t="s">
        <v>3077</v>
      </c>
      <c r="J834" t="str">
        <f t="shared" si="12"/>
        <v>var ECOLE_0510783Z=L.circle([48.7026318,4.5401012], 50, {color:'purple',fillColor:'purple',fillOpacity: 0.5});ECOLE_0510783Z.bindPopup('&lt;p align=center&gt; &lt;font size=2&gt;&lt;b&gt;&lt;u&gt;ECOLE ELEMENTAIRE&lt;/b&gt;&lt;/u&gt;&lt;br&gt; (public)&lt;br&gt;&lt;br&gt;&lt;i&gt;HUIRON');ECOLE_0510783Z.addTo(ECOLE);</v>
      </c>
    </row>
    <row r="835" spans="1:10" x14ac:dyDescent="0.2">
      <c r="A835" t="s">
        <v>2420</v>
      </c>
      <c r="B835" t="s">
        <v>2421</v>
      </c>
      <c r="C835" t="s">
        <v>673</v>
      </c>
      <c r="D835" t="s">
        <v>4301</v>
      </c>
      <c r="E835" t="s">
        <v>4304</v>
      </c>
      <c r="F835" t="s">
        <v>553</v>
      </c>
      <c r="G835" t="s">
        <v>5599</v>
      </c>
      <c r="H835" t="s">
        <v>5600</v>
      </c>
      <c r="I835" t="s">
        <v>3075</v>
      </c>
      <c r="J835" t="str">
        <f t="shared" ref="J835:J898" si="13">"var "&amp;D835&amp;"_"&amp;B835&amp;"=L.circle(["&amp;G835&amp;","&amp;H835&amp;"], 50, {color:'"&amp; E835&amp;"',fillColor:'"&amp;E835&amp;"',fillOpacity: 0.5});"&amp;D835&amp;"_"&amp;B835&amp;".bindPopup('&lt;p align=center&gt; &lt;font size=2&gt;&lt;b&gt;&lt;u&gt;"&amp;I835&amp;"&lt;/b&gt;&lt;/u&gt;&lt;br&gt; "&amp;C835&amp;"&lt;br&gt;&lt;br&gt;&lt;i&gt;"&amp;A835&amp;"');"&amp;D835&amp;"_"&amp;B835&amp;".addTo("&amp;D835&amp;");"</f>
        <v>var ECOLE_0511003N=L.circle([49.0193286,3.7136047], 50, {color:'purple',fillColor:'purple',fillOpacity: 0.5});ECOLE_0511003N.bindPopup('&lt;p align=center&gt; &lt;font size=2&gt;&lt;b&gt;&lt;u&gt;ECOLE PRIMAIRE&lt;/b&gt;&lt;/u&gt;&lt;br&gt; (public)&lt;br&gt;&lt;br&gt;&lt;i&gt;IGNY-COMBLIZY');ECOLE_0511003N.addTo(ECOLE);</v>
      </c>
    </row>
    <row r="836" spans="1:10" x14ac:dyDescent="0.2">
      <c r="A836" t="s">
        <v>2422</v>
      </c>
      <c r="B836" t="s">
        <v>2423</v>
      </c>
      <c r="C836" t="s">
        <v>673</v>
      </c>
      <c r="D836" t="s">
        <v>4301</v>
      </c>
      <c r="E836" t="s">
        <v>4304</v>
      </c>
      <c r="F836" t="s">
        <v>553</v>
      </c>
      <c r="G836" t="s">
        <v>5601</v>
      </c>
      <c r="H836" t="s">
        <v>5602</v>
      </c>
      <c r="I836" t="s">
        <v>3075</v>
      </c>
      <c r="J836" t="str">
        <f t="shared" si="13"/>
        <v>var ECOLE_0511310X=L.circle([49.0101997,4.1866446], 50, {color:'purple',fillColor:'purple',fillOpacity: 0.5});ECOLE_0511310X.bindPopup('&lt;p align=center&gt; &lt;font size=2&gt;&lt;b&gt;&lt;u&gt;ECOLE PRIMAIRE&lt;/b&gt;&lt;/u&gt;&lt;br&gt; (public)&lt;br&gt;&lt;br&gt;&lt;i&gt;JALONS');ECOLE_0511310X.addTo(ECOLE);</v>
      </c>
    </row>
    <row r="837" spans="1:10" x14ac:dyDescent="0.2">
      <c r="A837" t="s">
        <v>2424</v>
      </c>
      <c r="B837" t="s">
        <v>2425</v>
      </c>
      <c r="C837" t="s">
        <v>673</v>
      </c>
      <c r="D837" t="s">
        <v>4301</v>
      </c>
      <c r="E837" t="s">
        <v>4304</v>
      </c>
      <c r="F837" t="s">
        <v>553</v>
      </c>
      <c r="G837" t="s">
        <v>5603</v>
      </c>
      <c r="H837" t="s">
        <v>5604</v>
      </c>
      <c r="I837" t="s">
        <v>3077</v>
      </c>
      <c r="J837" t="str">
        <f t="shared" si="13"/>
        <v>var ECOLE_0510078H=L.circle([49.2878518,3.8135747], 50, {color:'purple',fillColor:'purple',fillOpacity: 0.5});ECOLE_0510078H.bindPopup('&lt;p align=center&gt; &lt;font size=2&gt;&lt;b&gt;&lt;u&gt;ECOLE ELEMENTAIRE&lt;/b&gt;&lt;/u&gt;&lt;br&gt; (public)&lt;br&gt;&lt;br&gt;&lt;i&gt;JONCHERY-SUR-VESLE');ECOLE_0510078H.addTo(ECOLE);</v>
      </c>
    </row>
    <row r="838" spans="1:10" x14ac:dyDescent="0.2">
      <c r="A838" t="s">
        <v>2426</v>
      </c>
      <c r="B838" t="s">
        <v>2427</v>
      </c>
      <c r="C838" t="s">
        <v>673</v>
      </c>
      <c r="D838" t="s">
        <v>4301</v>
      </c>
      <c r="E838" t="s">
        <v>4304</v>
      </c>
      <c r="F838" t="s">
        <v>553</v>
      </c>
      <c r="G838" t="s">
        <v>5605</v>
      </c>
      <c r="H838" t="s">
        <v>5606</v>
      </c>
      <c r="I838" t="s">
        <v>3075</v>
      </c>
      <c r="J838" t="str">
        <f t="shared" si="13"/>
        <v>var ECOLE_0510784A=L.circle([48.8344667,4.5215087], 50, {color:'purple',fillColor:'purple',fillOpacity: 0.5});ECOLE_0510784A.bindPopup('&lt;p align=center&gt; &lt;font size=2&gt;&lt;b&gt;&lt;u&gt;ECOLE PRIMAIRE&lt;/b&gt;&lt;/u&gt;&lt;br&gt; (public)&lt;br&gt;&lt;br&gt;&lt;i&gt;LA CHAUSSEE-SUR-MARNE');ECOLE_0510784A.addTo(ECOLE);</v>
      </c>
    </row>
    <row r="839" spans="1:10" x14ac:dyDescent="0.2">
      <c r="A839" t="s">
        <v>2428</v>
      </c>
      <c r="B839" t="s">
        <v>2429</v>
      </c>
      <c r="C839" t="s">
        <v>673</v>
      </c>
      <c r="D839" t="s">
        <v>4301</v>
      </c>
      <c r="E839" t="s">
        <v>4304</v>
      </c>
      <c r="F839" t="s">
        <v>553</v>
      </c>
      <c r="G839" t="s">
        <v>5607</v>
      </c>
      <c r="H839" t="s">
        <v>5608</v>
      </c>
      <c r="I839" t="s">
        <v>1448</v>
      </c>
      <c r="J839" t="str">
        <f t="shared" si="13"/>
        <v>var ECOLE_0510174M=L.circle([48.7691275,3.7086828], 50, {color:'purple',fillColor:'purple',fillOpacity: 0.5});ECOLE_0510174M.bindPopup('&lt;p align=center&gt; &lt;font size=2&gt;&lt;b&gt;&lt;u&gt;ECOLE MATERNELLE&lt;/b&gt;&lt;/u&gt;&lt;br&gt; (public)&lt;br&gt;&lt;br&gt;&lt;i&gt;LACHY');ECOLE_0510174M.addTo(ECOLE);</v>
      </c>
    </row>
    <row r="840" spans="1:10" x14ac:dyDescent="0.2">
      <c r="A840" t="s">
        <v>2430</v>
      </c>
      <c r="B840" t="s">
        <v>2431</v>
      </c>
      <c r="C840" t="s">
        <v>673</v>
      </c>
      <c r="D840" t="s">
        <v>4301</v>
      </c>
      <c r="E840" t="s">
        <v>4304</v>
      </c>
      <c r="F840" t="s">
        <v>553</v>
      </c>
      <c r="G840" t="s">
        <v>5609</v>
      </c>
      <c r="H840" t="s">
        <v>5610</v>
      </c>
      <c r="I840" t="s">
        <v>3077</v>
      </c>
      <c r="J840" t="str">
        <f t="shared" si="13"/>
        <v>var ECOLE_0510840L=L.circle([48.6152764,4.8116348], 50, {color:'purple',fillColor:'purple',fillOpacity: 0.5});ECOLE_0510840L.bindPopup('&lt;p align=center&gt; &lt;font size=2&gt;&lt;b&gt;&lt;u&gt;ECOLE ELEMENTAIRE&lt;/b&gt;&lt;/u&gt;&lt;br&gt; (public)&lt;br&gt;&lt;br&gt;&lt;i&gt;LANDRICOURT');ECOLE_0510840L.addTo(ECOLE);</v>
      </c>
    </row>
    <row r="841" spans="1:10" x14ac:dyDescent="0.2">
      <c r="A841" t="s">
        <v>2432</v>
      </c>
      <c r="B841" t="s">
        <v>2433</v>
      </c>
      <c r="C841" t="s">
        <v>673</v>
      </c>
      <c r="D841" t="s">
        <v>4301</v>
      </c>
      <c r="E841" t="s">
        <v>4304</v>
      </c>
      <c r="F841" t="s">
        <v>3335</v>
      </c>
      <c r="G841" t="s">
        <v>5611</v>
      </c>
      <c r="H841" t="s">
        <v>5612</v>
      </c>
      <c r="I841" t="s">
        <v>3973</v>
      </c>
      <c r="J841" t="str">
        <f t="shared" si="13"/>
        <v>var ECOLE_0510727N=L.circle([49.1252534,4.8572368], 50, {color:'purple',fillColor:'purple',fillOpacity: 0.5});ECOLE_0510727N.bindPopup('&lt;p align=center&gt; &lt;font size=2&gt;&lt;b&gt;&lt;u&gt;ECOLE PRIMAIRE BEAUTEMPS BEAUPRE&lt;/b&gt;&lt;/u&gt;&lt;br&gt; (public)&lt;br&gt;&lt;br&gt;&lt;i&gt;LA NEUVILLE-AU-PONT');ECOLE_0510727N.addTo(ECOLE);</v>
      </c>
    </row>
    <row r="842" spans="1:10" x14ac:dyDescent="0.2">
      <c r="A842" t="s">
        <v>2434</v>
      </c>
      <c r="B842" t="s">
        <v>2435</v>
      </c>
      <c r="C842" t="s">
        <v>673</v>
      </c>
      <c r="D842" t="s">
        <v>4301</v>
      </c>
      <c r="E842" t="s">
        <v>4304</v>
      </c>
      <c r="F842" t="s">
        <v>553</v>
      </c>
      <c r="G842" t="s">
        <v>5613</v>
      </c>
      <c r="H842" t="s">
        <v>5614</v>
      </c>
      <c r="I842" t="s">
        <v>3077</v>
      </c>
      <c r="J842" t="str">
        <f t="shared" si="13"/>
        <v>var ECOLE_0510347A=L.circle([49.3139751,4.1704863], 50, {color:'purple',fillColor:'purple',fillOpacity: 0.5});ECOLE_0510347A.bindPopup('&lt;p align=center&gt; &lt;font size=2&gt;&lt;b&gt;&lt;u&gt;ECOLE ELEMENTAIRE&lt;/b&gt;&lt;/u&gt;&lt;br&gt; (public)&lt;br&gt;&lt;br&gt;&lt;i&gt;LAVANNES');ECOLE_0510347A.addTo(ECOLE);</v>
      </c>
    </row>
    <row r="843" spans="1:10" x14ac:dyDescent="0.2">
      <c r="A843" t="s">
        <v>2434</v>
      </c>
      <c r="B843" t="s">
        <v>2436</v>
      </c>
      <c r="C843" t="s">
        <v>673</v>
      </c>
      <c r="D843" t="s">
        <v>4301</v>
      </c>
      <c r="E843" t="s">
        <v>4304</v>
      </c>
      <c r="F843" t="s">
        <v>553</v>
      </c>
      <c r="G843" t="s">
        <v>5615</v>
      </c>
      <c r="H843" t="s">
        <v>5616</v>
      </c>
      <c r="I843" t="s">
        <v>1448</v>
      </c>
      <c r="J843" t="str">
        <f t="shared" si="13"/>
        <v>var ECOLE_0511680Z=L.circle([49.3139991,4.1704264], 50, {color:'purple',fillColor:'purple',fillOpacity: 0.5});ECOLE_0511680Z.bindPopup('&lt;p align=center&gt; &lt;font size=2&gt;&lt;b&gt;&lt;u&gt;ECOLE MATERNELLE&lt;/b&gt;&lt;/u&gt;&lt;br&gt; (public)&lt;br&gt;&lt;br&gt;&lt;i&gt;LAVANNES');ECOLE_0511680Z.addTo(ECOLE);</v>
      </c>
    </row>
    <row r="844" spans="1:10" x14ac:dyDescent="0.2">
      <c r="A844" t="s">
        <v>2437</v>
      </c>
      <c r="B844" t="s">
        <v>2438</v>
      </c>
      <c r="C844" t="s">
        <v>673</v>
      </c>
      <c r="D844" t="s">
        <v>4301</v>
      </c>
      <c r="E844" t="s">
        <v>4304</v>
      </c>
      <c r="F844" t="s">
        <v>553</v>
      </c>
      <c r="G844" t="s">
        <v>5617</v>
      </c>
      <c r="H844" t="s">
        <v>5618</v>
      </c>
      <c r="I844" t="s">
        <v>3075</v>
      </c>
      <c r="J844" t="str">
        <f t="shared" si="13"/>
        <v>var ECOLE_0510616T=L.circle([49.0302341,4.3173788], 50, {color:'purple',fillColor:'purple',fillOpacity: 0.5});ECOLE_0510616T.bindPopup('&lt;p align=center&gt; &lt;font size=2&gt;&lt;b&gt;&lt;u&gt;ECOLE PRIMAIRE&lt;/b&gt;&lt;/u&gt;&lt;br&gt; (public)&lt;br&gt;&lt;br&gt;&lt;i&gt;LA VEUVE');ECOLE_0510616T.addTo(ECOLE);</v>
      </c>
    </row>
    <row r="845" spans="1:10" x14ac:dyDescent="0.2">
      <c r="A845" t="s">
        <v>2439</v>
      </c>
      <c r="B845" t="s">
        <v>2440</v>
      </c>
      <c r="C845" t="s">
        <v>673</v>
      </c>
      <c r="D845" t="s">
        <v>4301</v>
      </c>
      <c r="E845" t="s">
        <v>4304</v>
      </c>
      <c r="F845" t="s">
        <v>553</v>
      </c>
      <c r="G845" t="s">
        <v>5619</v>
      </c>
      <c r="H845" t="s">
        <v>5620</v>
      </c>
      <c r="I845" t="s">
        <v>3077</v>
      </c>
      <c r="J845" t="str">
        <f t="shared" si="13"/>
        <v>var ECOLE_0511004P=L.circle([48.9753062,3.645023], 50, {color:'purple',fillColor:'purple',fillOpacity: 0.5});ECOLE_0511004P.bindPopup('&lt;p align=center&gt; &lt;font size=2&gt;&lt;b&gt;&lt;u&gt;ECOLE ELEMENTAIRE&lt;/b&gt;&lt;/u&gt;&lt;br&gt; (public)&lt;br&gt;&lt;br&gt;&lt;i&gt;LE BREUIL');ECOLE_0511004P.addTo(ECOLE);</v>
      </c>
    </row>
    <row r="846" spans="1:10" x14ac:dyDescent="0.2">
      <c r="A846" t="s">
        <v>2441</v>
      </c>
      <c r="B846" t="s">
        <v>2442</v>
      </c>
      <c r="C846" t="s">
        <v>673</v>
      </c>
      <c r="D846" t="s">
        <v>4301</v>
      </c>
      <c r="E846" t="s">
        <v>4304</v>
      </c>
      <c r="F846" t="s">
        <v>553</v>
      </c>
      <c r="G846" t="s">
        <v>5621</v>
      </c>
      <c r="H846" t="s">
        <v>5622</v>
      </c>
      <c r="I846" t="s">
        <v>3077</v>
      </c>
      <c r="J846" t="str">
        <f t="shared" si="13"/>
        <v>var ECOLE_0510163A=L.circle([48.8162209,3.592053], 50, {color:'purple',fillColor:'purple',fillOpacity: 0.5});ECOLE_0510163A.bindPopup('&lt;p align=center&gt; &lt;font size=2&gt;&lt;b&gt;&lt;u&gt;ECOLE ELEMENTAIRE&lt;/b&gt;&lt;/u&gt;&lt;br&gt; (public)&lt;br&gt;&lt;br&gt;&lt;i&gt;LE GAULT-SOIGNY');ECOLE_0510163A.addTo(ECOLE);</v>
      </c>
    </row>
    <row r="847" spans="1:10" x14ac:dyDescent="0.2">
      <c r="A847" t="s">
        <v>2441</v>
      </c>
      <c r="B847" t="s">
        <v>2443</v>
      </c>
      <c r="C847" t="s">
        <v>673</v>
      </c>
      <c r="D847" t="s">
        <v>4301</v>
      </c>
      <c r="E847" t="s">
        <v>4304</v>
      </c>
      <c r="F847" t="s">
        <v>553</v>
      </c>
      <c r="G847" t="s">
        <v>5623</v>
      </c>
      <c r="H847" t="s">
        <v>5624</v>
      </c>
      <c r="I847" t="s">
        <v>1448</v>
      </c>
      <c r="J847" t="str">
        <f t="shared" si="13"/>
        <v>var ECOLE_0511896J=L.circle([48.8166273,3.5913426], 50, {color:'purple',fillColor:'purple',fillOpacity: 0.5});ECOLE_0511896J.bindPopup('&lt;p align=center&gt; &lt;font size=2&gt;&lt;b&gt;&lt;u&gt;ECOLE MATERNELLE&lt;/b&gt;&lt;/u&gt;&lt;br&gt; (public)&lt;br&gt;&lt;br&gt;&lt;i&gt;LE GAULT-SOIGNY');ECOLE_0511896J.addTo(ECOLE);</v>
      </c>
    </row>
    <row r="848" spans="1:10" x14ac:dyDescent="0.2">
      <c r="A848" t="s">
        <v>2444</v>
      </c>
      <c r="B848" t="s">
        <v>2445</v>
      </c>
      <c r="C848" t="s">
        <v>673</v>
      </c>
      <c r="D848" t="s">
        <v>4301</v>
      </c>
      <c r="E848" t="s">
        <v>4304</v>
      </c>
      <c r="F848" t="s">
        <v>553</v>
      </c>
      <c r="G848" t="s">
        <v>5625</v>
      </c>
      <c r="H848" t="s">
        <v>5626</v>
      </c>
      <c r="I848" t="s">
        <v>1448</v>
      </c>
      <c r="J848" t="str">
        <f t="shared" si="13"/>
        <v>var ECOLE_0510948D=L.circle([48.9479812,4.0325251], 50, {color:'purple',fillColor:'purple',fillOpacity: 0.5});ECOLE_0510948D.bindPopup('&lt;p align=center&gt; &lt;font size=2&gt;&lt;b&gt;&lt;u&gt;ECOLE MATERNELLE&lt;/b&gt;&lt;/u&gt;&lt;br&gt; (public)&lt;br&gt;&lt;br&gt;&lt;i&gt;LE MESNIL-SUR-OGER');ECOLE_0510948D.addTo(ECOLE);</v>
      </c>
    </row>
    <row r="849" spans="1:10" x14ac:dyDescent="0.2">
      <c r="A849" t="s">
        <v>2444</v>
      </c>
      <c r="B849" t="s">
        <v>2446</v>
      </c>
      <c r="C849" t="s">
        <v>673</v>
      </c>
      <c r="D849" t="s">
        <v>4301</v>
      </c>
      <c r="E849" t="s">
        <v>4304</v>
      </c>
      <c r="F849" t="s">
        <v>553</v>
      </c>
      <c r="G849" t="s">
        <v>5627</v>
      </c>
      <c r="H849" t="s">
        <v>5628</v>
      </c>
      <c r="I849" t="s">
        <v>3077</v>
      </c>
      <c r="J849" t="str">
        <f t="shared" si="13"/>
        <v>var ECOLE_0511481H=L.circle([48.9465778,4.0196656], 50, {color:'purple',fillColor:'purple',fillOpacity: 0.5});ECOLE_0511481H.bindPopup('&lt;p align=center&gt; &lt;font size=2&gt;&lt;b&gt;&lt;u&gt;ECOLE ELEMENTAIRE&lt;/b&gt;&lt;/u&gt;&lt;br&gt; (public)&lt;br&gt;&lt;br&gt;&lt;i&gt;LE MESNIL-SUR-OGER');ECOLE_0511481H.addTo(ECOLE);</v>
      </c>
    </row>
    <row r="850" spans="1:10" x14ac:dyDescent="0.2">
      <c r="A850" t="s">
        <v>6543</v>
      </c>
      <c r="B850" t="s">
        <v>2447</v>
      </c>
      <c r="C850" t="s">
        <v>673</v>
      </c>
      <c r="D850" t="s">
        <v>4301</v>
      </c>
      <c r="E850" t="s">
        <v>4304</v>
      </c>
      <c r="F850" t="s">
        <v>553</v>
      </c>
      <c r="G850" t="s">
        <v>5629</v>
      </c>
      <c r="H850" t="s">
        <v>5630</v>
      </c>
      <c r="I850" t="s">
        <v>3075</v>
      </c>
      <c r="J850" t="str">
        <f t="shared" si="13"/>
        <v>var ECOLE_0510693B=L.circle([48.9773654,4.4696601], 50, {color:'purple',fillColor:'purple',fillOpacity: 0.5});ECOLE_0510693B.bindPopup('&lt;p align=center&gt; &lt;font size=2&gt;&lt;b&gt;&lt;u&gt;ECOLE PRIMAIRE&lt;/b&gt;&lt;/u&gt;&lt;br&gt; (public)&lt;br&gt;&lt;br&gt;&lt;i&gt;L\'EPINE');ECOLE_0510693B.addTo(ECOLE);</v>
      </c>
    </row>
    <row r="851" spans="1:10" x14ac:dyDescent="0.2">
      <c r="A851" t="s">
        <v>2448</v>
      </c>
      <c r="B851" t="s">
        <v>2449</v>
      </c>
      <c r="C851" t="s">
        <v>673</v>
      </c>
      <c r="D851" t="s">
        <v>4301</v>
      </c>
      <c r="E851" t="s">
        <v>4304</v>
      </c>
      <c r="F851" t="s">
        <v>3336</v>
      </c>
      <c r="G851" t="s">
        <v>5631</v>
      </c>
      <c r="H851" t="s">
        <v>5632</v>
      </c>
      <c r="I851" t="s">
        <v>3974</v>
      </c>
      <c r="J851" t="str">
        <f t="shared" si="13"/>
        <v>var ECOLE_0512113V=L.circle([48.66276,3.5545672], 50, {color:'purple',fillColor:'purple',fillOpacity: 0.5});ECOLE_0512113V.bindPopup('&lt;p align=center&gt; &lt;font size=2&gt;&lt;b&gt;&lt;u&gt;ECOLE PRIMAIRE DU CEDRE&lt;/b&gt;&lt;/u&gt;&lt;br&gt; (public)&lt;br&gt;&lt;br&gt;&lt;i&gt;LES ESSARTS-LE-VICOMTE');ECOLE_0512113V.addTo(ECOLE);</v>
      </c>
    </row>
    <row r="852" spans="1:10" x14ac:dyDescent="0.2">
      <c r="A852" t="s">
        <v>2450</v>
      </c>
      <c r="B852" t="s">
        <v>2451</v>
      </c>
      <c r="C852" t="s">
        <v>673</v>
      </c>
      <c r="D852" t="s">
        <v>4301</v>
      </c>
      <c r="E852" t="s">
        <v>4304</v>
      </c>
      <c r="F852" t="s">
        <v>553</v>
      </c>
      <c r="G852" t="s">
        <v>5633</v>
      </c>
      <c r="H852" t="s">
        <v>5634</v>
      </c>
      <c r="I852" t="s">
        <v>3077</v>
      </c>
      <c r="J852" t="str">
        <f t="shared" si="13"/>
        <v>var ECOLE_0510360P=L.circle([49.2191591,3.9595244], 50, {color:'purple',fillColor:'purple',fillOpacity: 0.5});ECOLE_0510360P.bindPopup('&lt;p align=center&gt; &lt;font size=2&gt;&lt;b&gt;&lt;u&gt;ECOLE ELEMENTAIRE&lt;/b&gt;&lt;/u&gt;&lt;br&gt; (public)&lt;br&gt;&lt;br&gt;&lt;i&gt;LES MESNEUX');ECOLE_0510360P.addTo(ECOLE);</v>
      </c>
    </row>
    <row r="853" spans="1:10" x14ac:dyDescent="0.2">
      <c r="A853" t="s">
        <v>2452</v>
      </c>
      <c r="B853" t="s">
        <v>2453</v>
      </c>
      <c r="C853" t="s">
        <v>673</v>
      </c>
      <c r="D853" t="s">
        <v>4301</v>
      </c>
      <c r="E853" t="s">
        <v>4304</v>
      </c>
      <c r="F853" t="s">
        <v>553</v>
      </c>
      <c r="G853" t="s">
        <v>5635</v>
      </c>
      <c r="H853" t="s">
        <v>5636</v>
      </c>
      <c r="I853" t="s">
        <v>3075</v>
      </c>
      <c r="J853" t="str">
        <f t="shared" si="13"/>
        <v>var ECOLE_0510384R=L.circle([49.136452,4.2264687], 50, {color:'purple',fillColor:'purple',fillOpacity: 0.5});ECOLE_0510384R.bindPopup('&lt;p align=center&gt; &lt;font size=2&gt;&lt;b&gt;&lt;u&gt;ECOLE PRIMAIRE&lt;/b&gt;&lt;/u&gt;&lt;br&gt; (public)&lt;br&gt;&lt;br&gt;&lt;i&gt;LES PETITES-LOGES');ECOLE_0510384R.addTo(ECOLE);</v>
      </c>
    </row>
    <row r="854" spans="1:10" x14ac:dyDescent="0.2">
      <c r="A854" t="s">
        <v>2454</v>
      </c>
      <c r="B854" t="s">
        <v>2455</v>
      </c>
      <c r="C854" t="s">
        <v>673</v>
      </c>
      <c r="D854" t="s">
        <v>4301</v>
      </c>
      <c r="E854" t="s">
        <v>4304</v>
      </c>
      <c r="F854" t="s">
        <v>553</v>
      </c>
      <c r="G854" t="s">
        <v>5637</v>
      </c>
      <c r="H854" t="s">
        <v>5638</v>
      </c>
      <c r="I854" t="s">
        <v>3077</v>
      </c>
      <c r="J854" t="str">
        <f t="shared" si="13"/>
        <v>var ECOLE_0511005R=L.circle([49.0694271,3.7588725], 50, {color:'purple',fillColor:'purple',fillOpacity: 0.5});ECOLE_0511005R.bindPopup('&lt;p align=center&gt; &lt;font size=2&gt;&lt;b&gt;&lt;u&gt;ECOLE ELEMENTAIRE&lt;/b&gt;&lt;/u&gt;&lt;br&gt; (public)&lt;br&gt;&lt;br&gt;&lt;i&gt;LEUVRIGNY');ECOLE_0511005R.addTo(ECOLE);</v>
      </c>
    </row>
    <row r="855" spans="1:10" x14ac:dyDescent="0.2">
      <c r="A855" t="s">
        <v>2456</v>
      </c>
      <c r="B855" t="s">
        <v>2457</v>
      </c>
      <c r="C855" t="s">
        <v>673</v>
      </c>
      <c r="D855" t="s">
        <v>4301</v>
      </c>
      <c r="E855" t="s">
        <v>4304</v>
      </c>
      <c r="F855" t="s">
        <v>3337</v>
      </c>
      <c r="G855" t="s">
        <v>5639</v>
      </c>
      <c r="H855" t="s">
        <v>5640</v>
      </c>
      <c r="I855" t="s">
        <v>3975</v>
      </c>
      <c r="J855" t="str">
        <f t="shared" si="13"/>
        <v>var ECOLE_0512148H=L.circle([49.1130021,4.3149483], 50, {color:'purple',fillColor:'purple',fillOpacity: 0.5});ECOLE_0512148H.bindPopup('&lt;p align=center&gt; &lt;font size=2&gt;&lt;b&gt;&lt;u&gt;ECOLE PRIMAIRE DES DEUX MOULINS&lt;/b&gt;&lt;/u&gt;&lt;br&gt; (public)&lt;br&gt;&lt;br&gt;&lt;i&gt;LIVRY-LOUVERCY');ECOLE_0512148H.addTo(ECOLE);</v>
      </c>
    </row>
    <row r="856" spans="1:10" x14ac:dyDescent="0.2">
      <c r="A856" t="s">
        <v>2458</v>
      </c>
      <c r="B856" t="s">
        <v>2459</v>
      </c>
      <c r="C856" t="s">
        <v>673</v>
      </c>
      <c r="D856" t="s">
        <v>4301</v>
      </c>
      <c r="E856" t="s">
        <v>4304</v>
      </c>
      <c r="F856" t="s">
        <v>3338</v>
      </c>
      <c r="G856" t="s">
        <v>5641</v>
      </c>
      <c r="H856" t="s">
        <v>5642</v>
      </c>
      <c r="I856" t="s">
        <v>3976</v>
      </c>
      <c r="J856" t="str">
        <f t="shared" si="13"/>
        <v>var ECOLE_0511686F=L.circle([48.7586959,4.5424913], 50, {color:'purple',fillColor:'purple',fillOpacity: 0.5});ECOLE_0511686F.bindPopup('&lt;p align=center&gt; &lt;font size=2&gt;&lt;b&gt;&lt;u&gt;ECOLE PRIMAIRE CAMILLE PALSEUR&lt;/b&gt;&lt;/u&gt;&lt;br&gt; (public)&lt;br&gt;&lt;br&gt;&lt;i&gt;LOISY-SUR-MARNE');ECOLE_0511686F.addTo(ECOLE);</v>
      </c>
    </row>
    <row r="857" spans="1:10" x14ac:dyDescent="0.2">
      <c r="A857" t="s">
        <v>2460</v>
      </c>
      <c r="B857" t="s">
        <v>2461</v>
      </c>
      <c r="C857" t="s">
        <v>673</v>
      </c>
      <c r="D857" t="s">
        <v>4301</v>
      </c>
      <c r="E857" t="s">
        <v>4304</v>
      </c>
      <c r="F857" t="s">
        <v>553</v>
      </c>
      <c r="G857" t="s">
        <v>5643</v>
      </c>
      <c r="H857" t="s">
        <v>5644</v>
      </c>
      <c r="I857" t="s">
        <v>3077</v>
      </c>
      <c r="J857" t="str">
        <f t="shared" si="13"/>
        <v>var ECOLE_0511455E=L.circle([49.3473923,3.9816557], 50, {color:'purple',fillColor:'purple',fillOpacity: 0.5});ECOLE_0511455E.bindPopup('&lt;p align=center&gt; &lt;font size=2&gt;&lt;b&gt;&lt;u&gt;ECOLE ELEMENTAIRE&lt;/b&gt;&lt;/u&gt;&lt;br&gt; (public)&lt;br&gt;&lt;br&gt;&lt;i&gt;LOIVRE');ECOLE_0511455E.addTo(ECOLE);</v>
      </c>
    </row>
    <row r="858" spans="1:10" x14ac:dyDescent="0.2">
      <c r="A858" t="s">
        <v>2460</v>
      </c>
      <c r="B858" t="s">
        <v>2462</v>
      </c>
      <c r="C858" t="s">
        <v>673</v>
      </c>
      <c r="D858" t="s">
        <v>4301</v>
      </c>
      <c r="E858" t="s">
        <v>4304</v>
      </c>
      <c r="F858" t="s">
        <v>553</v>
      </c>
      <c r="G858" t="s">
        <v>5645</v>
      </c>
      <c r="H858" t="s">
        <v>5646</v>
      </c>
      <c r="I858" t="s">
        <v>1448</v>
      </c>
      <c r="J858" t="str">
        <f t="shared" si="13"/>
        <v>var ECOLE_0511545C=L.circle([49.3471357,3.9823594], 50, {color:'purple',fillColor:'purple',fillOpacity: 0.5});ECOLE_0511545C.bindPopup('&lt;p align=center&gt; &lt;font size=2&gt;&lt;b&gt;&lt;u&gt;ECOLE MATERNELLE&lt;/b&gt;&lt;/u&gt;&lt;br&gt; (public)&lt;br&gt;&lt;br&gt;&lt;i&gt;LOIVRE');ECOLE_0511545C.addTo(ECOLE);</v>
      </c>
    </row>
    <row r="859" spans="1:10" x14ac:dyDescent="0.2">
      <c r="A859" t="s">
        <v>2463</v>
      </c>
      <c r="B859" t="s">
        <v>2464</v>
      </c>
      <c r="C859" t="s">
        <v>673</v>
      </c>
      <c r="D859" t="s">
        <v>4301</v>
      </c>
      <c r="E859" t="s">
        <v>4304</v>
      </c>
      <c r="F859" t="s">
        <v>553</v>
      </c>
      <c r="G859" t="s">
        <v>5647</v>
      </c>
      <c r="H859" t="s">
        <v>5648</v>
      </c>
      <c r="I859" t="s">
        <v>1448</v>
      </c>
      <c r="J859" t="str">
        <f t="shared" si="13"/>
        <v>var ECOLE_0510353G=L.circle([49.1541177,4.0794141], 50, {color:'purple',fillColor:'purple',fillOpacity: 0.5});ECOLE_0510353G.bindPopup('&lt;p align=center&gt; &lt;font size=2&gt;&lt;b&gt;&lt;u&gt;ECOLE MATERNELLE&lt;/b&gt;&lt;/u&gt;&lt;br&gt; (public)&lt;br&gt;&lt;br&gt;&lt;i&gt;LUDES');ECOLE_0510353G.addTo(ECOLE);</v>
      </c>
    </row>
    <row r="860" spans="1:10" x14ac:dyDescent="0.2">
      <c r="A860" t="s">
        <v>2465</v>
      </c>
      <c r="B860" t="s">
        <v>2466</v>
      </c>
      <c r="C860" t="s">
        <v>673</v>
      </c>
      <c r="D860" t="s">
        <v>4301</v>
      </c>
      <c r="E860" t="s">
        <v>4304</v>
      </c>
      <c r="F860" t="s">
        <v>553</v>
      </c>
      <c r="G860" t="s">
        <v>5649</v>
      </c>
      <c r="H860" t="s">
        <v>5650</v>
      </c>
      <c r="I860" t="s">
        <v>3075</v>
      </c>
      <c r="J860" t="str">
        <f t="shared" si="13"/>
        <v>var ECOLE_0510789F=L.circle([48.6949055,4.6358041], 50, {color:'purple',fillColor:'purple',fillOpacity: 0.5});ECOLE_0510789F.bindPopup('&lt;p align=center&gt; &lt;font size=2&gt;&lt;b&gt;&lt;u&gt;ECOLE PRIMAIRE&lt;/b&gt;&lt;/u&gt;&lt;br&gt; (public)&lt;br&gt;&lt;br&gt;&lt;i&gt;LUXEMONT-ET-VILLOTTE');ECOLE_0510789F.addTo(ECOLE);</v>
      </c>
    </row>
    <row r="861" spans="1:10" x14ac:dyDescent="0.2">
      <c r="A861" t="s">
        <v>2467</v>
      </c>
      <c r="B861" t="s">
        <v>2468</v>
      </c>
      <c r="C861" t="s">
        <v>673</v>
      </c>
      <c r="D861" t="s">
        <v>4301</v>
      </c>
      <c r="E861" t="s">
        <v>4304</v>
      </c>
      <c r="F861" t="s">
        <v>3339</v>
      </c>
      <c r="G861" t="s">
        <v>5651</v>
      </c>
      <c r="H861" t="s">
        <v>5652</v>
      </c>
      <c r="I861" t="s">
        <v>3977</v>
      </c>
      <c r="J861" t="str">
        <f t="shared" si="13"/>
        <v>var ECOLE_0510980N=L.circle([49.0506166,3.9657466], 50, {color:'purple',fillColor:'purple',fillOpacity: 0.5});ECOLE_0510980N.bindPopup('&lt;p align=center&gt; &lt;font size=2&gt;&lt;b&gt;&lt;u&gt;ECOLE MATERNELLE G.CAGNEAUX&lt;/b&gt;&lt;/u&gt;&lt;br&gt; (public)&lt;br&gt;&lt;br&gt;&lt;i&gt;MAGENTA');ECOLE_0510980N.addTo(ECOLE);</v>
      </c>
    </row>
    <row r="862" spans="1:10" x14ac:dyDescent="0.2">
      <c r="A862" t="s">
        <v>2467</v>
      </c>
      <c r="B862" t="s">
        <v>2469</v>
      </c>
      <c r="C862" t="s">
        <v>673</v>
      </c>
      <c r="D862" t="s">
        <v>4301</v>
      </c>
      <c r="E862" t="s">
        <v>4304</v>
      </c>
      <c r="F862" t="s">
        <v>553</v>
      </c>
      <c r="G862" t="s">
        <v>5653</v>
      </c>
      <c r="H862" t="s">
        <v>5654</v>
      </c>
      <c r="I862" t="s">
        <v>3077</v>
      </c>
      <c r="J862" t="str">
        <f t="shared" si="13"/>
        <v>var ECOLE_0511728B=L.circle([49.0522346,3.9688358], 50, {color:'purple',fillColor:'purple',fillOpacity: 0.5});ECOLE_0511728B.bindPopup('&lt;p align=center&gt; &lt;font size=2&gt;&lt;b&gt;&lt;u&gt;ECOLE ELEMENTAIRE&lt;/b&gt;&lt;/u&gt;&lt;br&gt; (public)&lt;br&gt;&lt;br&gt;&lt;i&gt;MAGENTA');ECOLE_0511728B.addTo(ECOLE);</v>
      </c>
    </row>
    <row r="863" spans="1:10" x14ac:dyDescent="0.2">
      <c r="A863" t="s">
        <v>2470</v>
      </c>
      <c r="B863" t="s">
        <v>2471</v>
      </c>
      <c r="C863" t="s">
        <v>673</v>
      </c>
      <c r="D863" t="s">
        <v>4301</v>
      </c>
      <c r="E863" t="s">
        <v>4304</v>
      </c>
      <c r="F863" t="s">
        <v>553</v>
      </c>
      <c r="G863" t="s">
        <v>5655</v>
      </c>
      <c r="H863" t="s">
        <v>5656</v>
      </c>
      <c r="I863" t="s">
        <v>3077</v>
      </c>
      <c r="J863" t="str">
        <f t="shared" si="13"/>
        <v>var ECOLE_0511386E=L.circle([49.1552795,4.1126862], 50, {color:'purple',fillColor:'purple',fillOpacity: 0.5});ECOLE_0511386E.bindPopup('&lt;p align=center&gt; &lt;font size=2&gt;&lt;b&gt;&lt;u&gt;ECOLE ELEMENTAIRE&lt;/b&gt;&lt;/u&gt;&lt;br&gt; (public)&lt;br&gt;&lt;br&gt;&lt;i&gt;MAILLY-CHAMPAGNE');ECOLE_0511386E.addTo(ECOLE);</v>
      </c>
    </row>
    <row r="864" spans="1:10" x14ac:dyDescent="0.2">
      <c r="A864" t="s">
        <v>2472</v>
      </c>
      <c r="B864" t="s">
        <v>2473</v>
      </c>
      <c r="C864" t="s">
        <v>673</v>
      </c>
      <c r="D864" t="s">
        <v>4301</v>
      </c>
      <c r="E864" t="s">
        <v>4304</v>
      </c>
      <c r="F864" t="s">
        <v>553</v>
      </c>
      <c r="G864" t="s">
        <v>5657</v>
      </c>
      <c r="H864" t="s">
        <v>5658</v>
      </c>
      <c r="I864" t="s">
        <v>3077</v>
      </c>
      <c r="J864" t="str">
        <f t="shared" si="13"/>
        <v>var ECOLE_0510649D=L.circle([48.8823141,4.4096055], 50, {color:'purple',fillColor:'purple',fillOpacity: 0.5});ECOLE_0510649D.bindPopup('&lt;p align=center&gt; &lt;font size=2&gt;&lt;b&gt;&lt;u&gt;ECOLE ELEMENTAIRE&lt;/b&gt;&lt;/u&gt;&lt;br&gt; (public)&lt;br&gt;&lt;br&gt;&lt;i&gt;MAIRY-SUR-MARNE');ECOLE_0510649D.addTo(ECOLE);</v>
      </c>
    </row>
    <row r="865" spans="1:10" x14ac:dyDescent="0.2">
      <c r="A865" t="s">
        <v>2474</v>
      </c>
      <c r="B865" t="s">
        <v>2475</v>
      </c>
      <c r="C865" t="s">
        <v>673</v>
      </c>
      <c r="D865" t="s">
        <v>4301</v>
      </c>
      <c r="E865" t="s">
        <v>4304</v>
      </c>
      <c r="F865" t="s">
        <v>553</v>
      </c>
      <c r="G865" t="s">
        <v>5659</v>
      </c>
      <c r="H865" t="s">
        <v>5660</v>
      </c>
      <c r="I865" t="s">
        <v>1448</v>
      </c>
      <c r="J865" t="str">
        <f t="shared" si="13"/>
        <v>var ECOLE_0510926E=L.circle([49.0551301,3.9300371], 50, {color:'purple',fillColor:'purple',fillOpacity: 0.5});ECOLE_0510926E.bindPopup('&lt;p align=center&gt; &lt;font size=2&gt;&lt;b&gt;&lt;u&gt;ECOLE MATERNELLE&lt;/b&gt;&lt;/u&gt;&lt;br&gt; (public)&lt;br&gt;&lt;br&gt;&lt;i&gt;MARDEUIL');ECOLE_0510926E.addTo(ECOLE);</v>
      </c>
    </row>
    <row r="866" spans="1:10" x14ac:dyDescent="0.2">
      <c r="A866" t="s">
        <v>2474</v>
      </c>
      <c r="B866" t="s">
        <v>2476</v>
      </c>
      <c r="C866" t="s">
        <v>673</v>
      </c>
      <c r="D866" t="s">
        <v>4301</v>
      </c>
      <c r="E866" t="s">
        <v>4304</v>
      </c>
      <c r="F866" t="s">
        <v>553</v>
      </c>
      <c r="G866" t="s">
        <v>5661</v>
      </c>
      <c r="H866" t="s">
        <v>5662</v>
      </c>
      <c r="I866" t="s">
        <v>3077</v>
      </c>
      <c r="J866" t="str">
        <f t="shared" si="13"/>
        <v>var ECOLE_0510927F=L.circle([49.0549096,3.9301686], 50, {color:'purple',fillColor:'purple',fillOpacity: 0.5});ECOLE_0510927F.bindPopup('&lt;p align=center&gt; &lt;font size=2&gt;&lt;b&gt;&lt;u&gt;ECOLE ELEMENTAIRE&lt;/b&gt;&lt;/u&gt;&lt;br&gt; (public)&lt;br&gt;&lt;br&gt;&lt;i&gt;MARDEUIL');ECOLE_0510927F.addTo(ECOLE);</v>
      </c>
    </row>
    <row r="867" spans="1:10" x14ac:dyDescent="0.2">
      <c r="A867" t="s">
        <v>385</v>
      </c>
      <c r="B867" t="s">
        <v>2477</v>
      </c>
      <c r="C867" t="s">
        <v>673</v>
      </c>
      <c r="D867" t="s">
        <v>4301</v>
      </c>
      <c r="E867" t="s">
        <v>4304</v>
      </c>
      <c r="F867" t="s">
        <v>553</v>
      </c>
      <c r="G867" t="s">
        <v>5663</v>
      </c>
      <c r="H867" t="s">
        <v>5664</v>
      </c>
      <c r="I867" t="s">
        <v>3075</v>
      </c>
      <c r="J867" t="str">
        <f t="shared" si="13"/>
        <v>var ECOLE_0511480G=L.circle([49.0802308,3.7597163], 50, {color:'purple',fillColor:'purple',fillOpacity: 0.5});ECOLE_0511480G.bindPopup('&lt;p align=center&gt; &lt;font size=2&gt;&lt;b&gt;&lt;u&gt;ECOLE PRIMAIRE&lt;/b&gt;&lt;/u&gt;&lt;br&gt; (public)&lt;br&gt;&lt;br&gt;&lt;i&gt;MAREUIL-LE-PORT');ECOLE_0511480G.addTo(ECOLE);</v>
      </c>
    </row>
    <row r="868" spans="1:10" x14ac:dyDescent="0.2">
      <c r="A868" t="s">
        <v>2478</v>
      </c>
      <c r="B868" t="s">
        <v>2479</v>
      </c>
      <c r="C868" t="s">
        <v>673</v>
      </c>
      <c r="D868" t="s">
        <v>4301</v>
      </c>
      <c r="E868" t="s">
        <v>4304</v>
      </c>
      <c r="F868" t="s">
        <v>553</v>
      </c>
      <c r="G868" t="s">
        <v>5665</v>
      </c>
      <c r="H868" t="s">
        <v>5666</v>
      </c>
      <c r="I868" t="s">
        <v>3075</v>
      </c>
      <c r="J868" t="str">
        <f t="shared" si="13"/>
        <v>var ECOLE_0510791H=L.circle([48.7182746,4.6261814], 50, {color:'purple',fillColor:'purple',fillOpacity: 0.5});ECOLE_0510791H.bindPopup('&lt;p align=center&gt; &lt;font size=2&gt;&lt;b&gt;&lt;u&gt;ECOLE PRIMAIRE&lt;/b&gt;&lt;/u&gt;&lt;br&gt; (public)&lt;br&gt;&lt;br&gt;&lt;i&gt;MAROLLES');ECOLE_0510791H.addTo(ECOLE);</v>
      </c>
    </row>
    <row r="869" spans="1:10" x14ac:dyDescent="0.2">
      <c r="A869" t="s">
        <v>2480</v>
      </c>
      <c r="B869" t="s">
        <v>2481</v>
      </c>
      <c r="C869" t="s">
        <v>673</v>
      </c>
      <c r="D869" t="s">
        <v>4301</v>
      </c>
      <c r="E869" t="s">
        <v>4304</v>
      </c>
      <c r="F869" t="s">
        <v>553</v>
      </c>
      <c r="G869" t="s">
        <v>5667</v>
      </c>
      <c r="H869" t="s">
        <v>5668</v>
      </c>
      <c r="I869" t="s">
        <v>3075</v>
      </c>
      <c r="J869" t="str">
        <f t="shared" si="13"/>
        <v>var ECOLE_0510684S=L.circle([48.9115911,4.5252004], 50, {color:'purple',fillColor:'purple',fillOpacity: 0.5});ECOLE_0510684S.bindPopup('&lt;p align=center&gt; &lt;font size=2&gt;&lt;b&gt;&lt;u&gt;ECOLE PRIMAIRE&lt;/b&gt;&lt;/u&gt;&lt;br&gt; (public)&lt;br&gt;&lt;br&gt;&lt;i&gt;MARSON');ECOLE_0510684S.addTo(ECOLE);</v>
      </c>
    </row>
    <row r="870" spans="1:10" x14ac:dyDescent="0.2">
      <c r="A870" t="s">
        <v>2482</v>
      </c>
      <c r="B870" t="s">
        <v>2483</v>
      </c>
      <c r="C870" t="s">
        <v>673</v>
      </c>
      <c r="D870" t="s">
        <v>4301</v>
      </c>
      <c r="E870" t="s">
        <v>4304</v>
      </c>
      <c r="F870" t="s">
        <v>553</v>
      </c>
      <c r="G870" t="s">
        <v>5669</v>
      </c>
      <c r="H870" t="s">
        <v>5670</v>
      </c>
      <c r="I870" t="s">
        <v>3075</v>
      </c>
      <c r="J870" t="str">
        <f t="shared" si="13"/>
        <v>var ECOLE_0510650E=L.circle([48.9938921,4.2435347], 50, {color:'purple',fillColor:'purple',fillOpacity: 0.5});ECOLE_0510650E.bindPopup('&lt;p align=center&gt; &lt;font size=2&gt;&lt;b&gt;&lt;u&gt;ECOLE PRIMAIRE&lt;/b&gt;&lt;/u&gt;&lt;br&gt; (public)&lt;br&gt;&lt;br&gt;&lt;i&gt;MATOUGUES');ECOLE_0510650E.addTo(ECOLE);</v>
      </c>
    </row>
    <row r="871" spans="1:10" x14ac:dyDescent="0.2">
      <c r="A871" t="s">
        <v>2484</v>
      </c>
      <c r="B871" t="s">
        <v>2485</v>
      </c>
      <c r="C871" t="s">
        <v>673</v>
      </c>
      <c r="D871" t="s">
        <v>4301</v>
      </c>
      <c r="E871" t="s">
        <v>4304</v>
      </c>
      <c r="F871" t="s">
        <v>553</v>
      </c>
      <c r="G871" t="s">
        <v>5671</v>
      </c>
      <c r="H871" t="s">
        <v>5672</v>
      </c>
      <c r="I871" t="s">
        <v>3075</v>
      </c>
      <c r="J871" t="str">
        <f t="shared" si="13"/>
        <v>var ECOLE_0510877B=L.circle([48.7489114,4.8507698], 50, {color:'purple',fillColor:'purple',fillOpacity: 0.5});ECOLE_0510877B.bindPopup('&lt;p align=center&gt; &lt;font size=2&gt;&lt;b&gt;&lt;u&gt;ECOLE PRIMAIRE&lt;/b&gt;&lt;/u&gt;&lt;br&gt; (public)&lt;br&gt;&lt;br&gt;&lt;i&gt;MAURUPT-LE-MONTOIS');ECOLE_0510877B.addTo(ECOLE);</v>
      </c>
    </row>
    <row r="872" spans="1:10" x14ac:dyDescent="0.2">
      <c r="A872" t="s">
        <v>2486</v>
      </c>
      <c r="B872" t="s">
        <v>2487</v>
      </c>
      <c r="C872" t="s">
        <v>673</v>
      </c>
      <c r="D872" t="s">
        <v>4301</v>
      </c>
      <c r="E872" t="s">
        <v>4304</v>
      </c>
      <c r="F872" t="s">
        <v>3340</v>
      </c>
      <c r="G872" t="s">
        <v>5673</v>
      </c>
      <c r="H872" t="s">
        <v>5674</v>
      </c>
      <c r="I872" t="s">
        <v>3979</v>
      </c>
      <c r="J872" t="str">
        <f t="shared" si="13"/>
        <v>var ECOLE_0512020U=L.circle([49.2958448,3.948222], 50, {color:'purple',fillColor:'purple',fillOpacity: 0.5});ECOLE_0512020U.bindPopup('&lt;p align=center&gt; &lt;font size=2&gt;&lt;b&gt;&lt;u&gt;ECOLE MATERNELLE DU MASSIF&lt;/b&gt;&lt;/u&gt;&lt;br&gt; (public)&lt;br&gt;&lt;br&gt;&lt;i&gt;MERFY');ECOLE_0512020U.addTo(ECOLE);</v>
      </c>
    </row>
    <row r="873" spans="1:10" x14ac:dyDescent="0.2">
      <c r="A873" t="s">
        <v>380</v>
      </c>
      <c r="B873" t="s">
        <v>2488</v>
      </c>
      <c r="C873" t="s">
        <v>673</v>
      </c>
      <c r="D873" t="s">
        <v>4301</v>
      </c>
      <c r="E873" t="s">
        <v>4304</v>
      </c>
      <c r="F873" t="s">
        <v>553</v>
      </c>
      <c r="G873" t="s">
        <v>5675</v>
      </c>
      <c r="H873" t="s">
        <v>5676</v>
      </c>
      <c r="I873" t="s">
        <v>3077</v>
      </c>
      <c r="J873" t="str">
        <f t="shared" si="13"/>
        <v>var ECOLE_0510188C=L.circle([48.8737727,3.5374811], 50, {color:'purple',fillColor:'purple',fillOpacity: 0.5});ECOLE_0510188C.bindPopup('&lt;p align=center&gt; &lt;font size=2&gt;&lt;b&gt;&lt;u&gt;ECOLE ELEMENTAIRE&lt;/b&gt;&lt;/u&gt;&lt;br&gt; (public)&lt;br&gt;&lt;br&gt;&lt;i&gt;MONTMIRAIL');ECOLE_0510188C.addTo(ECOLE);</v>
      </c>
    </row>
    <row r="874" spans="1:10" x14ac:dyDescent="0.2">
      <c r="A874" t="s">
        <v>380</v>
      </c>
      <c r="B874" t="s">
        <v>2489</v>
      </c>
      <c r="C874" t="s">
        <v>673</v>
      </c>
      <c r="D874" t="s">
        <v>4301</v>
      </c>
      <c r="E874" t="s">
        <v>4304</v>
      </c>
      <c r="F874" t="s">
        <v>553</v>
      </c>
      <c r="G874" t="s">
        <v>5677</v>
      </c>
      <c r="H874" t="s">
        <v>5678</v>
      </c>
      <c r="I874" t="s">
        <v>1448</v>
      </c>
      <c r="J874" t="str">
        <f t="shared" si="13"/>
        <v>var ECOLE_0510190E=L.circle([48.8741789,3.5347327], 50, {color:'purple',fillColor:'purple',fillOpacity: 0.5});ECOLE_0510190E.bindPopup('&lt;p align=center&gt; &lt;font size=2&gt;&lt;b&gt;&lt;u&gt;ECOLE MATERNELLE&lt;/b&gt;&lt;/u&gt;&lt;br&gt; (public)&lt;br&gt;&lt;br&gt;&lt;i&gt;MONTMIRAIL');ECOLE_0510190E.addTo(ECOLE);</v>
      </c>
    </row>
    <row r="875" spans="1:10" x14ac:dyDescent="0.2">
      <c r="A875" t="s">
        <v>380</v>
      </c>
      <c r="B875" t="s">
        <v>2490</v>
      </c>
      <c r="C875" t="s">
        <v>674</v>
      </c>
      <c r="D875" t="s">
        <v>4301</v>
      </c>
      <c r="E875" t="s">
        <v>4304</v>
      </c>
      <c r="F875" t="s">
        <v>474</v>
      </c>
      <c r="G875" t="s">
        <v>5679</v>
      </c>
      <c r="H875" t="s">
        <v>5680</v>
      </c>
      <c r="I875" t="s">
        <v>6531</v>
      </c>
      <c r="J875" t="str">
        <f t="shared" si="13"/>
        <v>var ECOLE_0511351S=L.circle([48.8694121,3.5346101], 50, {color:'purple',fillColor:'purple',fillOpacity: 0.5});ECOLE_0511351S.bindPopup('&lt;p align=center&gt; &lt;font size=2&gt;&lt;b&gt;&lt;u&gt;ECOLE PRIMAIRE SAINTE JEANNE D\'ARC&lt;/b&gt;&lt;/u&gt;&lt;br&gt; (privé)&lt;br&gt;&lt;br&gt;&lt;i&gt;MONTMIRAIL');ECOLE_0511351S.addTo(ECOLE);</v>
      </c>
    </row>
    <row r="876" spans="1:10" x14ac:dyDescent="0.2">
      <c r="A876" t="s">
        <v>382</v>
      </c>
      <c r="B876" t="s">
        <v>2491</v>
      </c>
      <c r="C876" t="s">
        <v>673</v>
      </c>
      <c r="D876" t="s">
        <v>4301</v>
      </c>
      <c r="E876" t="s">
        <v>4304</v>
      </c>
      <c r="F876" t="s">
        <v>553</v>
      </c>
      <c r="G876" t="s">
        <v>5681</v>
      </c>
      <c r="H876" t="s">
        <v>5682</v>
      </c>
      <c r="I876" t="s">
        <v>3077</v>
      </c>
      <c r="J876" t="str">
        <f t="shared" si="13"/>
        <v>var ECOLE_0511305S=L.circle([48.9235602,3.8034643], 50, {color:'purple',fillColor:'purple',fillOpacity: 0.5});ECOLE_0511305S.bindPopup('&lt;p align=center&gt; &lt;font size=2&gt;&lt;b&gt;&lt;u&gt;ECOLE ELEMENTAIRE&lt;/b&gt;&lt;/u&gt;&lt;br&gt; (public)&lt;br&gt;&lt;br&gt;&lt;i&gt;MONTMORT-LUCY');ECOLE_0511305S.addTo(ECOLE);</v>
      </c>
    </row>
    <row r="877" spans="1:10" x14ac:dyDescent="0.2">
      <c r="A877" t="s">
        <v>382</v>
      </c>
      <c r="B877" t="s">
        <v>2492</v>
      </c>
      <c r="C877" t="s">
        <v>673</v>
      </c>
      <c r="D877" t="s">
        <v>4301</v>
      </c>
      <c r="E877" t="s">
        <v>4304</v>
      </c>
      <c r="F877" t="s">
        <v>553</v>
      </c>
      <c r="G877" t="s">
        <v>5683</v>
      </c>
      <c r="H877" t="s">
        <v>5684</v>
      </c>
      <c r="I877" t="s">
        <v>1448</v>
      </c>
      <c r="J877" t="str">
        <f t="shared" si="13"/>
        <v>var ECOLE_0511462M=L.circle([48.9235112,3.803398], 50, {color:'purple',fillColor:'purple',fillOpacity: 0.5});ECOLE_0511462M.bindPopup('&lt;p align=center&gt; &lt;font size=2&gt;&lt;b&gt;&lt;u&gt;ECOLE MATERNELLE&lt;/b&gt;&lt;/u&gt;&lt;br&gt; (public)&lt;br&gt;&lt;br&gt;&lt;i&gt;MONTMORT-LUCY');ECOLE_0511462M.addTo(ECOLE);</v>
      </c>
    </row>
    <row r="878" spans="1:10" x14ac:dyDescent="0.2">
      <c r="A878" t="s">
        <v>388</v>
      </c>
      <c r="B878" t="s">
        <v>2493</v>
      </c>
      <c r="C878" t="s">
        <v>673</v>
      </c>
      <c r="D878" t="s">
        <v>4301</v>
      </c>
      <c r="E878" t="s">
        <v>4304</v>
      </c>
      <c r="F878" t="s">
        <v>3309</v>
      </c>
      <c r="G878" t="s">
        <v>5685</v>
      </c>
      <c r="H878" t="s">
        <v>5686</v>
      </c>
      <c r="I878" t="s">
        <v>3927</v>
      </c>
      <c r="J878" t="str">
        <f t="shared" si="13"/>
        <v>var ECOLE_0510369Z=L.circle([49.1359087,4.3620886], 50, {color:'purple',fillColor:'purple',fillOpacity: 0.5});ECOLE_0510369Z.bindPopup('&lt;p align=center&gt; &lt;font size=2&gt;&lt;b&gt;&lt;u&gt;ECOLE MATERNELLE SAINT EXUPERY&lt;/b&gt;&lt;/u&gt;&lt;br&gt; (public)&lt;br&gt;&lt;br&gt;&lt;i&gt;MOURMELON-LE-GRAND');ECOLE_0510369Z.addTo(ECOLE);</v>
      </c>
    </row>
    <row r="879" spans="1:10" x14ac:dyDescent="0.2">
      <c r="A879" t="s">
        <v>388</v>
      </c>
      <c r="B879" t="s">
        <v>2494</v>
      </c>
      <c r="C879" t="s">
        <v>673</v>
      </c>
      <c r="D879" t="s">
        <v>4301</v>
      </c>
      <c r="E879" t="s">
        <v>4304</v>
      </c>
      <c r="F879" t="s">
        <v>3341</v>
      </c>
      <c r="G879" t="s">
        <v>5687</v>
      </c>
      <c r="H879" t="s">
        <v>5688</v>
      </c>
      <c r="I879" t="s">
        <v>3982</v>
      </c>
      <c r="J879" t="str">
        <f t="shared" si="13"/>
        <v>var ECOLE_0511494X=L.circle([49.1395929,4.3638233], 50, {color:'purple',fillColor:'purple',fillOpacity: 0.5});ECOLE_0511494X.bindPopup('&lt;p align=center&gt; &lt;font size=2&gt;&lt;b&gt;&lt;u&gt;ECOLE ELEMENTAIRE LEON BOURGEOIS&lt;/b&gt;&lt;/u&gt;&lt;br&gt; (public)&lt;br&gt;&lt;br&gt;&lt;i&gt;MOURMELON-LE-GRAND');ECOLE_0511494X.addTo(ECOLE);</v>
      </c>
    </row>
    <row r="880" spans="1:10" x14ac:dyDescent="0.2">
      <c r="A880" t="s">
        <v>388</v>
      </c>
      <c r="B880" t="s">
        <v>2495</v>
      </c>
      <c r="C880" t="s">
        <v>673</v>
      </c>
      <c r="D880" t="s">
        <v>4301</v>
      </c>
      <c r="E880" t="s">
        <v>4304</v>
      </c>
      <c r="F880" t="s">
        <v>3309</v>
      </c>
      <c r="G880" t="s">
        <v>5689</v>
      </c>
      <c r="H880" t="s">
        <v>5690</v>
      </c>
      <c r="I880" t="s">
        <v>3983</v>
      </c>
      <c r="J880" t="str">
        <f t="shared" si="13"/>
        <v>var ECOLE_0511495Y=L.circle([49.1365744,4.3620582], 50, {color:'purple',fillColor:'purple',fillOpacity: 0.5});ECOLE_0511495Y.bindPopup('&lt;p align=center&gt; &lt;font size=2&gt;&lt;b&gt;&lt;u&gt;ECOLE ELEMENTAIRE SAINT EXUPERY&lt;/b&gt;&lt;/u&gt;&lt;br&gt; (public)&lt;br&gt;&lt;br&gt;&lt;i&gt;MOURMELON-LE-GRAND');ECOLE_0511495Y.addTo(ECOLE);</v>
      </c>
    </row>
    <row r="881" spans="1:10" x14ac:dyDescent="0.2">
      <c r="A881" t="s">
        <v>388</v>
      </c>
      <c r="B881" t="s">
        <v>2496</v>
      </c>
      <c r="C881" t="s">
        <v>673</v>
      </c>
      <c r="D881" t="s">
        <v>4301</v>
      </c>
      <c r="E881" t="s">
        <v>4304</v>
      </c>
      <c r="F881" t="s">
        <v>3342</v>
      </c>
      <c r="G881" t="s">
        <v>5691</v>
      </c>
      <c r="H881" t="s">
        <v>5692</v>
      </c>
      <c r="I881" t="s">
        <v>3984</v>
      </c>
      <c r="J881" t="str">
        <f t="shared" si="13"/>
        <v>var ECOLE_0512038N=L.circle([49.1363372,4.3698114], 50, {color:'purple',fillColor:'purple',fillOpacity: 0.5});ECOLE_0512038N.bindPopup('&lt;p align=center&gt; &lt;font size=2&gt;&lt;b&gt;&lt;u&gt;ECOLE MATERNELLE TERME HILAIRE&lt;/b&gt;&lt;/u&gt;&lt;br&gt; (public)&lt;br&gt;&lt;br&gt;&lt;i&gt;MOURMELON-LE-GRAND');ECOLE_0512038N.addTo(ECOLE);</v>
      </c>
    </row>
    <row r="882" spans="1:10" x14ac:dyDescent="0.2">
      <c r="A882" t="s">
        <v>388</v>
      </c>
      <c r="B882" t="s">
        <v>2497</v>
      </c>
      <c r="C882" t="s">
        <v>673</v>
      </c>
      <c r="D882" t="s">
        <v>4301</v>
      </c>
      <c r="E882" t="s">
        <v>4304</v>
      </c>
      <c r="F882" t="s">
        <v>3342</v>
      </c>
      <c r="G882" t="s">
        <v>5691</v>
      </c>
      <c r="H882" t="s">
        <v>5692</v>
      </c>
      <c r="I882" t="s">
        <v>3985</v>
      </c>
      <c r="J882" t="str">
        <f t="shared" si="13"/>
        <v>var ECOLE_0512039P=L.circle([49.1363372,4.3698114], 50, {color:'purple',fillColor:'purple',fillOpacity: 0.5});ECOLE_0512039P.bindPopup('&lt;p align=center&gt; &lt;font size=2&gt;&lt;b&gt;&lt;u&gt;ECOLE ELEMENTAIRE TERME HILAIRE&lt;/b&gt;&lt;/u&gt;&lt;br&gt; (public)&lt;br&gt;&lt;br&gt;&lt;i&gt;MOURMELON-LE-GRAND');ECOLE_0512039P.addTo(ECOLE);</v>
      </c>
    </row>
    <row r="883" spans="1:10" x14ac:dyDescent="0.2">
      <c r="A883" t="s">
        <v>2498</v>
      </c>
      <c r="B883" t="s">
        <v>2499</v>
      </c>
      <c r="C883" t="s">
        <v>673</v>
      </c>
      <c r="D883" t="s">
        <v>4301</v>
      </c>
      <c r="E883" t="s">
        <v>4304</v>
      </c>
      <c r="F883" t="s">
        <v>553</v>
      </c>
      <c r="G883" t="s">
        <v>5693</v>
      </c>
      <c r="H883" t="s">
        <v>5694</v>
      </c>
      <c r="I883" t="s">
        <v>3075</v>
      </c>
      <c r="J883" t="str">
        <f t="shared" si="13"/>
        <v>var ECOLE_0510370A=L.circle([49.1305929,4.3145972], 50, {color:'purple',fillColor:'purple',fillOpacity: 0.5});ECOLE_0510370A.bindPopup('&lt;p align=center&gt; &lt;font size=2&gt;&lt;b&gt;&lt;u&gt;ECOLE PRIMAIRE&lt;/b&gt;&lt;/u&gt;&lt;br&gt; (public)&lt;br&gt;&lt;br&gt;&lt;i&gt;MOURMELON-LE-PETIT');ECOLE_0510370A.addTo(ECOLE);</v>
      </c>
    </row>
    <row r="884" spans="1:10" x14ac:dyDescent="0.2">
      <c r="A884" t="s">
        <v>2500</v>
      </c>
      <c r="B884" t="s">
        <v>2501</v>
      </c>
      <c r="C884" t="s">
        <v>673</v>
      </c>
      <c r="D884" t="s">
        <v>4301</v>
      </c>
      <c r="E884" t="s">
        <v>4304</v>
      </c>
      <c r="F884" t="s">
        <v>553</v>
      </c>
      <c r="G884" t="s">
        <v>5695</v>
      </c>
      <c r="H884" t="s">
        <v>5696</v>
      </c>
      <c r="I884" t="s">
        <v>3075</v>
      </c>
      <c r="J884" t="str">
        <f t="shared" si="13"/>
        <v>var ECOLE_0510928G=L.circle([49.0159689,3.920061], 50, {color:'purple',fillColor:'purple',fillOpacity: 0.5});ECOLE_0510928G.bindPopup('&lt;p align=center&gt; &lt;font size=2&gt;&lt;b&gt;&lt;u&gt;ECOLE PRIMAIRE&lt;/b&gt;&lt;/u&gt;&lt;br&gt; (public)&lt;br&gt;&lt;br&gt;&lt;i&gt;MOUSSY');ECOLE_0510928G.addTo(ECOLE);</v>
      </c>
    </row>
    <row r="885" spans="1:10" x14ac:dyDescent="0.2">
      <c r="A885" t="s">
        <v>2502</v>
      </c>
      <c r="B885" t="s">
        <v>2503</v>
      </c>
      <c r="C885" t="s">
        <v>673</v>
      </c>
      <c r="D885" t="s">
        <v>4301</v>
      </c>
      <c r="E885" t="s">
        <v>4304</v>
      </c>
      <c r="F885" t="s">
        <v>3343</v>
      </c>
      <c r="G885" t="s">
        <v>5697</v>
      </c>
      <c r="H885" t="s">
        <v>5698</v>
      </c>
      <c r="I885" t="s">
        <v>3986</v>
      </c>
      <c r="J885" t="str">
        <f t="shared" si="13"/>
        <v>var ECOLE_0511318F=L.circle([49.2752168,3.8871255], 50, {color:'purple',fillColor:'purple',fillOpacity: 0.5});ECOLE_0511318F.bindPopup('&lt;p align=center&gt; &lt;font size=2&gt;&lt;b&gt;&lt;u&gt;ECOLE ELEMENTAIRE MARCEL BENE&lt;/b&gt;&lt;/u&gt;&lt;br&gt; (public)&lt;br&gt;&lt;br&gt;&lt;i&gt;MUIZON');ECOLE_0511318F.addTo(ECOLE);</v>
      </c>
    </row>
    <row r="886" spans="1:10" x14ac:dyDescent="0.2">
      <c r="A886" t="s">
        <v>2502</v>
      </c>
      <c r="B886" t="s">
        <v>2504</v>
      </c>
      <c r="C886" t="s">
        <v>673</v>
      </c>
      <c r="D886" t="s">
        <v>4301</v>
      </c>
      <c r="E886" t="s">
        <v>4304</v>
      </c>
      <c r="F886" t="s">
        <v>3343</v>
      </c>
      <c r="G886" t="s">
        <v>5699</v>
      </c>
      <c r="H886" t="s">
        <v>5700</v>
      </c>
      <c r="I886" t="s">
        <v>3987</v>
      </c>
      <c r="J886" t="str">
        <f t="shared" si="13"/>
        <v>var ECOLE_0511321J=L.circle([49.2751419,3.8882592], 50, {color:'purple',fillColor:'purple',fillOpacity: 0.5});ECOLE_0511321J.bindPopup('&lt;p align=center&gt; &lt;font size=2&gt;&lt;b&gt;&lt;u&gt;ECOLE MATERNELLE MARCEL BENE&lt;/b&gt;&lt;/u&gt;&lt;br&gt; (public)&lt;br&gt;&lt;br&gt;&lt;i&gt;MUIZON');ECOLE_0511321J.addTo(ECOLE);</v>
      </c>
    </row>
    <row r="887" spans="1:10" x14ac:dyDescent="0.2">
      <c r="A887" t="s">
        <v>6544</v>
      </c>
      <c r="B887" t="s">
        <v>2505</v>
      </c>
      <c r="C887" t="s">
        <v>673</v>
      </c>
      <c r="D887" t="s">
        <v>4301</v>
      </c>
      <c r="E887" t="s">
        <v>4304</v>
      </c>
      <c r="F887" t="s">
        <v>553</v>
      </c>
      <c r="G887" t="s">
        <v>5701</v>
      </c>
      <c r="H887" t="s">
        <v>5702</v>
      </c>
      <c r="I887" t="s">
        <v>3075</v>
      </c>
      <c r="J887" t="str">
        <f t="shared" si="13"/>
        <v>var ECOLE_0510379K=L.circle([49.2536571,4.1551957], 50, {color:'purple',fillColor:'purple',fillOpacity: 0.5});ECOLE_0510379K.bindPopup('&lt;p align=center&gt; &lt;font size=2&gt;&lt;b&gt;&lt;u&gt;ECOLE PRIMAIRE&lt;/b&gt;&lt;/u&gt;&lt;br&gt; (public)&lt;br&gt;&lt;br&gt;&lt;i&gt;NOGENT-L\'ABBESSE');ECOLE_0510379K.addTo(ECOLE);</v>
      </c>
    </row>
    <row r="888" spans="1:10" x14ac:dyDescent="0.2">
      <c r="A888" t="s">
        <v>2506</v>
      </c>
      <c r="B888" t="s">
        <v>2507</v>
      </c>
      <c r="C888" t="s">
        <v>673</v>
      </c>
      <c r="D888" t="s">
        <v>4301</v>
      </c>
      <c r="E888" t="s">
        <v>4304</v>
      </c>
      <c r="F888" t="s">
        <v>553</v>
      </c>
      <c r="G888" t="s">
        <v>5703</v>
      </c>
      <c r="H888" t="s">
        <v>5704</v>
      </c>
      <c r="I888" t="s">
        <v>3077</v>
      </c>
      <c r="J888" t="str">
        <f t="shared" si="13"/>
        <v>var ECOLE_0510637R=L.circle([48.8767425,4.3125031], 50, {color:'purple',fillColor:'purple',fillOpacity: 0.5});ECOLE_0510637R.bindPopup('&lt;p align=center&gt; &lt;font size=2&gt;&lt;b&gt;&lt;u&gt;ECOLE ELEMENTAIRE&lt;/b&gt;&lt;/u&gt;&lt;br&gt; (public)&lt;br&gt;&lt;br&gt;&lt;i&gt;NUISEMENT-SUR-COOLE');ECOLE_0510637R.addTo(ECOLE);</v>
      </c>
    </row>
    <row r="889" spans="1:10" x14ac:dyDescent="0.2">
      <c r="A889" t="s">
        <v>2506</v>
      </c>
      <c r="B889" t="s">
        <v>2508</v>
      </c>
      <c r="C889" t="s">
        <v>673</v>
      </c>
      <c r="D889" t="s">
        <v>4301</v>
      </c>
      <c r="E889" t="s">
        <v>4304</v>
      </c>
      <c r="F889" t="s">
        <v>3344</v>
      </c>
      <c r="G889" t="s">
        <v>5705</v>
      </c>
      <c r="H889" t="s">
        <v>5706</v>
      </c>
      <c r="I889" t="s">
        <v>3988</v>
      </c>
      <c r="J889" t="str">
        <f t="shared" si="13"/>
        <v>var ECOLE_0510651F=L.circle([48.8787473,4.3125877], 50, {color:'purple',fillColor:'purple',fillOpacity: 0.5});ECOLE_0510651F.bindPopup('&lt;p align=center&gt; &lt;font size=2&gt;&lt;b&gt;&lt;u&gt;ECOLE MATERNELLE ARC EN CIEL&lt;/b&gt;&lt;/u&gt;&lt;br&gt; (public)&lt;br&gt;&lt;br&gt;&lt;i&gt;NUISEMENT-SUR-COOLE');ECOLE_0510651F.addTo(ECOLE);</v>
      </c>
    </row>
    <row r="890" spans="1:10" x14ac:dyDescent="0.2">
      <c r="A890" t="s">
        <v>2509</v>
      </c>
      <c r="B890" t="s">
        <v>2510</v>
      </c>
      <c r="C890" t="s">
        <v>673</v>
      </c>
      <c r="D890" t="s">
        <v>4301</v>
      </c>
      <c r="E890" t="s">
        <v>4304</v>
      </c>
      <c r="F890" t="s">
        <v>553</v>
      </c>
      <c r="G890" t="s">
        <v>5707</v>
      </c>
      <c r="H890" t="s">
        <v>5708</v>
      </c>
      <c r="I890" t="s">
        <v>3077</v>
      </c>
      <c r="J890" t="str">
        <f t="shared" si="13"/>
        <v>var ECOLE_0511012Y=L.circle([49.0729155,3.7933323], 50, {color:'purple',fillColor:'purple',fillOpacity: 0.5});ECOLE_0511012Y.bindPopup('&lt;p align=center&gt; &lt;font size=2&gt;&lt;b&gt;&lt;u&gt;ECOLE ELEMENTAIRE&lt;/b&gt;&lt;/u&gt;&lt;br&gt; (public)&lt;br&gt;&lt;br&gt;&lt;i&gt;OEUILLY');ECOLE_0511012Y.addTo(ECOLE);</v>
      </c>
    </row>
    <row r="891" spans="1:10" x14ac:dyDescent="0.2">
      <c r="A891" t="s">
        <v>2511</v>
      </c>
      <c r="B891" t="s">
        <v>2512</v>
      </c>
      <c r="C891" t="s">
        <v>673</v>
      </c>
      <c r="D891" t="s">
        <v>4301</v>
      </c>
      <c r="E891" t="s">
        <v>4304</v>
      </c>
      <c r="F891" t="s">
        <v>553</v>
      </c>
      <c r="G891" t="s">
        <v>5709</v>
      </c>
      <c r="H891" t="s">
        <v>5710</v>
      </c>
      <c r="I891" t="s">
        <v>3075</v>
      </c>
      <c r="J891" t="str">
        <f t="shared" si="13"/>
        <v>var ECOLE_0510955L=L.circle([49.0219799,4.0473198], 50, {color:'purple',fillColor:'purple',fillOpacity: 0.5});ECOLE_0510955L.bindPopup('&lt;p align=center&gt; &lt;font size=2&gt;&lt;b&gt;&lt;u&gt;ECOLE PRIMAIRE&lt;/b&gt;&lt;/u&gt;&lt;br&gt; (public)&lt;br&gt;&lt;br&gt;&lt;i&gt;OIRY');ECOLE_0510955L.addTo(ECOLE);</v>
      </c>
    </row>
    <row r="892" spans="1:10" x14ac:dyDescent="0.2">
      <c r="A892" t="s">
        <v>6545</v>
      </c>
      <c r="B892" t="s">
        <v>2513</v>
      </c>
      <c r="C892" t="s">
        <v>673</v>
      </c>
      <c r="D892" t="s">
        <v>4301</v>
      </c>
      <c r="E892" t="s">
        <v>4304</v>
      </c>
      <c r="F892" t="s">
        <v>553</v>
      </c>
      <c r="G892" t="s">
        <v>5711</v>
      </c>
      <c r="H892" t="s">
        <v>5712</v>
      </c>
      <c r="I892" t="s">
        <v>3077</v>
      </c>
      <c r="J892" t="str">
        <f t="shared" si="13"/>
        <v>var ECOLE_0510200R=L.circle([48.9523946,3.6978806], 50, {color:'purple',fillColor:'purple',fillOpacity: 0.5});ECOLE_0510200R.bindPopup('&lt;p align=center&gt; &lt;font size=2&gt;&lt;b&gt;&lt;u&gt;ECOLE ELEMENTAIRE&lt;/b&gt;&lt;/u&gt;&lt;br&gt; (public)&lt;br&gt;&lt;br&gt;&lt;i&gt;ORBAIS-L\'ABBAYE');ECOLE_0510200R.addTo(ECOLE);</v>
      </c>
    </row>
    <row r="893" spans="1:10" x14ac:dyDescent="0.2">
      <c r="A893" t="s">
        <v>6545</v>
      </c>
      <c r="B893" t="s">
        <v>2514</v>
      </c>
      <c r="C893" t="s">
        <v>673</v>
      </c>
      <c r="D893" t="s">
        <v>4301</v>
      </c>
      <c r="E893" t="s">
        <v>4304</v>
      </c>
      <c r="F893" t="s">
        <v>553</v>
      </c>
      <c r="G893" t="s">
        <v>5713</v>
      </c>
      <c r="H893" t="s">
        <v>5714</v>
      </c>
      <c r="I893" t="s">
        <v>1448</v>
      </c>
      <c r="J893" t="str">
        <f t="shared" si="13"/>
        <v>var ECOLE_0511944L=L.circle([48.952569,3.6975744], 50, {color:'purple',fillColor:'purple',fillOpacity: 0.5});ECOLE_0511944L.bindPopup('&lt;p align=center&gt; &lt;font size=2&gt;&lt;b&gt;&lt;u&gt;ECOLE MATERNELLE&lt;/b&gt;&lt;/u&gt;&lt;br&gt; (public)&lt;br&gt;&lt;br&gt;&lt;i&gt;ORBAIS-L\'ABBAYE');ECOLE_0511944L.addTo(ECOLE);</v>
      </c>
    </row>
    <row r="894" spans="1:10" x14ac:dyDescent="0.2">
      <c r="A894" t="s">
        <v>2515</v>
      </c>
      <c r="B894" t="s">
        <v>2516</v>
      </c>
      <c r="C894" t="s">
        <v>673</v>
      </c>
      <c r="D894" t="s">
        <v>4301</v>
      </c>
      <c r="E894" t="s">
        <v>4304</v>
      </c>
      <c r="F894" t="s">
        <v>553</v>
      </c>
      <c r="G894" t="s">
        <v>5715</v>
      </c>
      <c r="H894" t="s">
        <v>5716</v>
      </c>
      <c r="I894" t="s">
        <v>3075</v>
      </c>
      <c r="J894" t="str">
        <f t="shared" si="13"/>
        <v>var ECOLE_0510382N=L.circle([49.2192536,3.9262943], 50, {color:'purple',fillColor:'purple',fillOpacity: 0.5});ECOLE_0510382N.bindPopup('&lt;p align=center&gt; &lt;font size=2&gt;&lt;b&gt;&lt;u&gt;ECOLE PRIMAIRE&lt;/b&gt;&lt;/u&gt;&lt;br&gt; (public)&lt;br&gt;&lt;br&gt;&lt;i&gt;PARGNY-LES-REIMS');ECOLE_0510382N.addTo(ECOLE);</v>
      </c>
    </row>
    <row r="895" spans="1:10" x14ac:dyDescent="0.2">
      <c r="A895" t="s">
        <v>2517</v>
      </c>
      <c r="B895" t="s">
        <v>2518</v>
      </c>
      <c r="C895" t="s">
        <v>673</v>
      </c>
      <c r="D895" t="s">
        <v>4301</v>
      </c>
      <c r="E895" t="s">
        <v>4304</v>
      </c>
      <c r="F895" t="s">
        <v>3345</v>
      </c>
      <c r="G895" t="s">
        <v>5717</v>
      </c>
      <c r="H895" t="s">
        <v>5718</v>
      </c>
      <c r="I895" t="s">
        <v>3989</v>
      </c>
      <c r="J895" t="str">
        <f t="shared" si="13"/>
        <v>var ECOLE_0512054F=L.circle([48.7689043,4.8473361], 50, {color:'purple',fillColor:'purple',fillOpacity: 0.5});ECOLE_0512054F.bindPopup('&lt;p align=center&gt; &lt;font size=2&gt;&lt;b&gt;&lt;u&gt;ECOLE PRIMAIRE CONDORCET&lt;/b&gt;&lt;/u&gt;&lt;br&gt; (public)&lt;br&gt;&lt;br&gt;&lt;i&gt;PARGNY-SUR-SAULX');ECOLE_0512054F.addTo(ECOLE);</v>
      </c>
    </row>
    <row r="896" spans="1:10" x14ac:dyDescent="0.2">
      <c r="A896" t="s">
        <v>2519</v>
      </c>
      <c r="B896" t="s">
        <v>2520</v>
      </c>
      <c r="C896" t="s">
        <v>673</v>
      </c>
      <c r="D896" t="s">
        <v>4301</v>
      </c>
      <c r="E896" t="s">
        <v>4304</v>
      </c>
      <c r="F896" t="s">
        <v>553</v>
      </c>
      <c r="G896" t="s">
        <v>5719</v>
      </c>
      <c r="H896" t="s">
        <v>5720</v>
      </c>
      <c r="I896" t="s">
        <v>3077</v>
      </c>
      <c r="J896" t="str">
        <f t="shared" si="13"/>
        <v>var ECOLE_0511520A=L.circle([49.0198287,3.9403403], 50, {color:'purple',fillColor:'purple',fillOpacity: 0.5});ECOLE_0511520A.bindPopup('&lt;p align=center&gt; &lt;font size=2&gt;&lt;b&gt;&lt;u&gt;ECOLE ELEMENTAIRE&lt;/b&gt;&lt;/u&gt;&lt;br&gt; (public)&lt;br&gt;&lt;br&gt;&lt;i&gt;PIERRY');ECOLE_0511520A.addTo(ECOLE);</v>
      </c>
    </row>
    <row r="897" spans="1:10" x14ac:dyDescent="0.2">
      <c r="A897" t="s">
        <v>2519</v>
      </c>
      <c r="B897" t="s">
        <v>2521</v>
      </c>
      <c r="C897" t="s">
        <v>673</v>
      </c>
      <c r="D897" t="s">
        <v>4301</v>
      </c>
      <c r="E897" t="s">
        <v>4304</v>
      </c>
      <c r="F897" t="s">
        <v>553</v>
      </c>
      <c r="G897" t="s">
        <v>5721</v>
      </c>
      <c r="H897" t="s">
        <v>5722</v>
      </c>
      <c r="I897" t="s">
        <v>1448</v>
      </c>
      <c r="J897" t="str">
        <f t="shared" si="13"/>
        <v>var ECOLE_0511554M=L.circle([49.0193609,3.9407051], 50, {color:'purple',fillColor:'purple',fillOpacity: 0.5});ECOLE_0511554M.bindPopup('&lt;p align=center&gt; &lt;font size=2&gt;&lt;b&gt;&lt;u&gt;ECOLE MATERNELLE&lt;/b&gt;&lt;/u&gt;&lt;br&gt; (public)&lt;br&gt;&lt;br&gt;&lt;i&gt;PIERRY');ECOLE_0511554M.addTo(ECOLE);</v>
      </c>
    </row>
    <row r="898" spans="1:10" x14ac:dyDescent="0.2">
      <c r="A898" t="s">
        <v>2522</v>
      </c>
      <c r="B898" t="s">
        <v>2523</v>
      </c>
      <c r="C898" t="s">
        <v>673</v>
      </c>
      <c r="D898" t="s">
        <v>4301</v>
      </c>
      <c r="E898" t="s">
        <v>4304</v>
      </c>
      <c r="F898" t="s">
        <v>553</v>
      </c>
      <c r="G898" t="s">
        <v>5723</v>
      </c>
      <c r="H898" t="s">
        <v>5724</v>
      </c>
      <c r="I898" t="s">
        <v>3075</v>
      </c>
      <c r="J898" t="str">
        <f t="shared" si="13"/>
        <v>var ECOLE_0510205W=L.circle([48.6882772,3.8704706], 50, {color:'purple',fillColor:'purple',fillOpacity: 0.5});ECOLE_0510205W.bindPopup('&lt;p align=center&gt; &lt;font size=2&gt;&lt;b&gt;&lt;u&gt;ECOLE PRIMAIRE&lt;/b&gt;&lt;/u&gt;&lt;br&gt; (public)&lt;br&gt;&lt;br&gt;&lt;i&gt;PLEURS');ECOLE_0510205W.addTo(ECOLE);</v>
      </c>
    </row>
    <row r="899" spans="1:10" x14ac:dyDescent="0.2">
      <c r="A899" t="s">
        <v>2524</v>
      </c>
      <c r="B899" t="s">
        <v>2525</v>
      </c>
      <c r="C899" t="s">
        <v>673</v>
      </c>
      <c r="D899" t="s">
        <v>4301</v>
      </c>
      <c r="E899" t="s">
        <v>4304</v>
      </c>
      <c r="F899" t="s">
        <v>553</v>
      </c>
      <c r="G899" t="s">
        <v>5725</v>
      </c>
      <c r="H899" t="s">
        <v>5726</v>
      </c>
      <c r="I899" t="s">
        <v>3075</v>
      </c>
      <c r="J899" t="str">
        <f t="shared" ref="J899:J962" si="14">"var "&amp;D899&amp;"_"&amp;B899&amp;"=L.circle(["&amp;G899&amp;","&amp;H899&amp;"], 50, {color:'"&amp; E899&amp;"',fillColor:'"&amp;E899&amp;"',fillOpacity: 0.5});"&amp;D899&amp;"_"&amp;B899&amp;".bindPopup('&lt;p align=center&gt; &lt;font size=2&gt;&lt;b&gt;&lt;u&gt;"&amp;I899&amp;"&lt;/b&gt;&lt;/u&gt;&lt;br&gt; "&amp;C899&amp;"&lt;br&gt;&lt;br&gt;&lt;i&gt;"&amp;A899&amp;"');"&amp;D899&amp;"_"&amp;B899&amp;".addTo("&amp;D899&amp;");"</f>
        <v>var ECOLE_0510956M=L.circle([49.0183217,4.0708626], 50, {color:'purple',fillColor:'purple',fillOpacity: 0.5});ECOLE_0510956M.bindPopup('&lt;p align=center&gt; &lt;font size=2&gt;&lt;b&gt;&lt;u&gt;ECOLE PRIMAIRE&lt;/b&gt;&lt;/u&gt;&lt;br&gt; (public)&lt;br&gt;&lt;br&gt;&lt;i&gt;PLIVOT');ECOLE_0510956M.addTo(ECOLE);</v>
      </c>
    </row>
    <row r="900" spans="1:10" x14ac:dyDescent="0.2">
      <c r="A900" t="s">
        <v>2526</v>
      </c>
      <c r="B900" t="s">
        <v>2527</v>
      </c>
      <c r="C900" t="s">
        <v>673</v>
      </c>
      <c r="D900" t="s">
        <v>4301</v>
      </c>
      <c r="E900" t="s">
        <v>4304</v>
      </c>
      <c r="F900" t="s">
        <v>553</v>
      </c>
      <c r="G900" t="s">
        <v>5727</v>
      </c>
      <c r="H900" t="s">
        <v>5728</v>
      </c>
      <c r="I900" t="s">
        <v>3077</v>
      </c>
      <c r="J900" t="str">
        <f t="shared" si="14"/>
        <v>var ECOLE_0510386T=L.circle([49.3361922,4.1463131], 50, {color:'purple',fillColor:'purple',fillOpacity: 0.5});ECOLE_0510386T.bindPopup('&lt;p align=center&gt; &lt;font size=2&gt;&lt;b&gt;&lt;u&gt;ECOLE ELEMENTAIRE&lt;/b&gt;&lt;/u&gt;&lt;br&gt; (public)&lt;br&gt;&lt;br&gt;&lt;i&gt;POMACLE');ECOLE_0510386T.addTo(ECOLE);</v>
      </c>
    </row>
    <row r="901" spans="1:10" x14ac:dyDescent="0.2">
      <c r="A901" t="s">
        <v>391</v>
      </c>
      <c r="B901" t="s">
        <v>2528</v>
      </c>
      <c r="C901" t="s">
        <v>673</v>
      </c>
      <c r="D901" t="s">
        <v>4301</v>
      </c>
      <c r="E901" t="s">
        <v>4304</v>
      </c>
      <c r="F901" t="s">
        <v>553</v>
      </c>
      <c r="G901" t="s">
        <v>5729</v>
      </c>
      <c r="H901" t="s">
        <v>5730</v>
      </c>
      <c r="I901" t="s">
        <v>3077</v>
      </c>
      <c r="J901" t="str">
        <f t="shared" si="14"/>
        <v>var ECOLE_0511309W=L.circle([49.2970273,4.3154646], 50, {color:'purple',fillColor:'purple',fillOpacity: 0.5});ECOLE_0511309W.bindPopup('&lt;p align=center&gt; &lt;font size=2&gt;&lt;b&gt;&lt;u&gt;ECOLE ELEMENTAIRE&lt;/b&gt;&lt;/u&gt;&lt;br&gt; (public)&lt;br&gt;&lt;br&gt;&lt;i&gt;PONTFAVERGER-MORONVILLIERS');ECOLE_0511309W.addTo(ECOLE);</v>
      </c>
    </row>
    <row r="902" spans="1:10" x14ac:dyDescent="0.2">
      <c r="A902" t="s">
        <v>391</v>
      </c>
      <c r="B902" t="s">
        <v>2529</v>
      </c>
      <c r="C902" t="s">
        <v>673</v>
      </c>
      <c r="D902" t="s">
        <v>4301</v>
      </c>
      <c r="E902" t="s">
        <v>4304</v>
      </c>
      <c r="F902" t="s">
        <v>553</v>
      </c>
      <c r="G902" t="s">
        <v>5731</v>
      </c>
      <c r="H902" t="s">
        <v>5732</v>
      </c>
      <c r="I902" t="s">
        <v>1448</v>
      </c>
      <c r="J902" t="str">
        <f t="shared" si="14"/>
        <v>var ECOLE_0511314B=L.circle([49.296774,4.3156919], 50, {color:'purple',fillColor:'purple',fillOpacity: 0.5});ECOLE_0511314B.bindPopup('&lt;p align=center&gt; &lt;font size=2&gt;&lt;b&gt;&lt;u&gt;ECOLE MATERNELLE&lt;/b&gt;&lt;/u&gt;&lt;br&gt; (public)&lt;br&gt;&lt;br&gt;&lt;i&gt;PONTFAVERGER-MORONVILLIERS');ECOLE_0511314B.addTo(ECOLE);</v>
      </c>
    </row>
    <row r="903" spans="1:10" x14ac:dyDescent="0.2">
      <c r="A903" t="s">
        <v>2530</v>
      </c>
      <c r="B903" t="s">
        <v>2531</v>
      </c>
      <c r="C903" t="s">
        <v>673</v>
      </c>
      <c r="D903" t="s">
        <v>4301</v>
      </c>
      <c r="E903" t="s">
        <v>4304</v>
      </c>
      <c r="F903" t="s">
        <v>2530</v>
      </c>
      <c r="G903" t="s">
        <v>5733</v>
      </c>
      <c r="H903" t="s">
        <v>5734</v>
      </c>
      <c r="I903" t="s">
        <v>3991</v>
      </c>
      <c r="J903" t="str">
        <f t="shared" si="14"/>
        <v>var ECOLE_0512151L=L.circle([48.7783094,4.515336], 50, {color:'purple',fillColor:'purple',fillOpacity: 0.5});ECOLE_0512151L.bindPopup('&lt;p align=center&gt; &lt;font size=2&gt;&lt;b&gt;&lt;u&gt;ECOLE PRIMAIRE PRINGY&lt;/b&gt;&lt;/u&gt;&lt;br&gt; (public)&lt;br&gt;&lt;br&gt;&lt;i&gt;PRINGY');ECOLE_0512151L.addTo(ECOLE);</v>
      </c>
    </row>
    <row r="904" spans="1:10" x14ac:dyDescent="0.2">
      <c r="A904" t="s">
        <v>2532</v>
      </c>
      <c r="B904" t="s">
        <v>2533</v>
      </c>
      <c r="C904" t="s">
        <v>673</v>
      </c>
      <c r="D904" t="s">
        <v>4301</v>
      </c>
      <c r="E904" t="s">
        <v>4304</v>
      </c>
      <c r="F904" t="s">
        <v>553</v>
      </c>
      <c r="G904" t="s">
        <v>5735</v>
      </c>
      <c r="H904" t="s">
        <v>5736</v>
      </c>
      <c r="I904" t="s">
        <v>3075</v>
      </c>
      <c r="J904" t="str">
        <f t="shared" si="14"/>
        <v>var ECOLE_0511022J=L.circle([49.196529,4.1792526], 50, {color:'purple',fillColor:'purple',fillOpacity: 0.5});ECOLE_0511022J.bindPopup('&lt;p align=center&gt; &lt;font size=2&gt;&lt;b&gt;&lt;u&gt;ECOLE PRIMAIRE&lt;/b&gt;&lt;/u&gt;&lt;br&gt; (public)&lt;br&gt;&lt;br&gt;&lt;i&gt;PRUNAY');ECOLE_0511022J.addTo(ECOLE);</v>
      </c>
    </row>
    <row r="905" spans="1:10" x14ac:dyDescent="0.2">
      <c r="A905" t="s">
        <v>2534</v>
      </c>
      <c r="B905" t="s">
        <v>2535</v>
      </c>
      <c r="C905" t="s">
        <v>673</v>
      </c>
      <c r="D905" t="s">
        <v>4301</v>
      </c>
      <c r="E905" t="s">
        <v>4304</v>
      </c>
      <c r="F905" t="s">
        <v>553</v>
      </c>
      <c r="G905" t="s">
        <v>5737</v>
      </c>
      <c r="H905" t="s">
        <v>5738</v>
      </c>
      <c r="I905" t="s">
        <v>3075</v>
      </c>
      <c r="J905" t="str">
        <f t="shared" si="14"/>
        <v>var ECOLE_0510618V=L.circle([48.9868701,4.3135805], 50, {color:'purple',fillColor:'purple',fillOpacity: 0.5});ECOLE_0510618V.bindPopup('&lt;p align=center&gt; &lt;font size=2&gt;&lt;b&gt;&lt;u&gt;ECOLE PRIMAIRE&lt;/b&gt;&lt;/u&gt;&lt;br&gt; (public)&lt;br&gt;&lt;br&gt;&lt;i&gt;RECY');ECOLE_0510618V.addTo(ECOLE);</v>
      </c>
    </row>
    <row r="906" spans="1:10" x14ac:dyDescent="0.2">
      <c r="A906" t="s">
        <v>394</v>
      </c>
      <c r="B906" t="s">
        <v>2536</v>
      </c>
      <c r="C906" t="s">
        <v>673</v>
      </c>
      <c r="D906" t="s">
        <v>4301</v>
      </c>
      <c r="E906" t="s">
        <v>4304</v>
      </c>
      <c r="F906" t="s">
        <v>403</v>
      </c>
      <c r="G906" t="s">
        <v>5739</v>
      </c>
      <c r="H906" t="s">
        <v>5740</v>
      </c>
      <c r="I906" t="s">
        <v>4000</v>
      </c>
      <c r="J906" t="str">
        <f t="shared" si="14"/>
        <v>var ECOLE_0510082M=L.circle([49.2474378,4.0592688], 50, {color:'purple',fillColor:'purple',fillOpacity: 0.5});ECOLE_0510082M.bindPopup('&lt;p align=center&gt; &lt;font size=2&gt;&lt;b&gt;&lt;u&gt;ECOLE MATERNELLE YSER&lt;/b&gt;&lt;/u&gt;&lt;br&gt; (public)&lt;br&gt;&lt;br&gt;&lt;i&gt;REIMS');ECOLE_0510082M.addTo(ECOLE);</v>
      </c>
    </row>
    <row r="907" spans="1:10" x14ac:dyDescent="0.2">
      <c r="A907" t="s">
        <v>394</v>
      </c>
      <c r="B907" t="s">
        <v>2537</v>
      </c>
      <c r="C907" t="s">
        <v>673</v>
      </c>
      <c r="D907" t="s">
        <v>4301</v>
      </c>
      <c r="E907" t="s">
        <v>4304</v>
      </c>
      <c r="F907" t="s">
        <v>3346</v>
      </c>
      <c r="G907" t="s">
        <v>5741</v>
      </c>
      <c r="H907" t="s">
        <v>5742</v>
      </c>
      <c r="I907" t="s">
        <v>4001</v>
      </c>
      <c r="J907" t="str">
        <f t="shared" si="14"/>
        <v>var ECOLE_0510377H=L.circle([49.2624257,4.0437221], 50, {color:'purple',fillColor:'purple',fillOpacity: 0.5});ECOLE_0510377H.bindPopup('&lt;p align=center&gt; &lt;font size=2&gt;&lt;b&gt;&lt;u&gt;ECOLE MATERNELLE LA NEUVILLETTE J.JAURES&lt;/b&gt;&lt;/u&gt;&lt;br&gt; (public)&lt;br&gt;&lt;br&gt;&lt;i&gt;REIMS');ECOLE_0510377H.addTo(ECOLE);</v>
      </c>
    </row>
    <row r="908" spans="1:10" x14ac:dyDescent="0.2">
      <c r="A908" t="s">
        <v>394</v>
      </c>
      <c r="B908" t="s">
        <v>2538</v>
      </c>
      <c r="C908" t="s">
        <v>673</v>
      </c>
      <c r="D908" t="s">
        <v>4301</v>
      </c>
      <c r="E908" t="s">
        <v>4304</v>
      </c>
      <c r="F908" t="s">
        <v>3347</v>
      </c>
      <c r="G908" t="s">
        <v>5743</v>
      </c>
      <c r="H908" t="s">
        <v>5744</v>
      </c>
      <c r="I908" t="s">
        <v>4002</v>
      </c>
      <c r="J908" t="str">
        <f t="shared" si="14"/>
        <v>var ECOLE_0510480V=L.circle([49.2616519,4.0572126], 50, {color:'purple',fillColor:'purple',fillOpacity: 0.5});ECOLE_0510480V.bindPopup('&lt;p align=center&gt; &lt;font size=2&gt;&lt;b&gt;&lt;u&gt;ECOLE ELEMENTAIRE DAUPHINOT&lt;/b&gt;&lt;/u&gt;&lt;br&gt; (public)&lt;br&gt;&lt;br&gt;&lt;i&gt;REIMS');ECOLE_0510480V.addTo(ECOLE);</v>
      </c>
    </row>
    <row r="909" spans="1:10" x14ac:dyDescent="0.2">
      <c r="A909" t="s">
        <v>394</v>
      </c>
      <c r="B909" t="s">
        <v>2539</v>
      </c>
      <c r="C909" t="s">
        <v>673</v>
      </c>
      <c r="D909" t="s">
        <v>4301</v>
      </c>
      <c r="E909" t="s">
        <v>4304</v>
      </c>
      <c r="F909" t="s">
        <v>3348</v>
      </c>
      <c r="G909" t="s">
        <v>5745</v>
      </c>
      <c r="H909" t="s">
        <v>5746</v>
      </c>
      <c r="I909" t="s">
        <v>4003</v>
      </c>
      <c r="J909" t="str">
        <f t="shared" si="14"/>
        <v>var ECOLE_0510486B=L.circle([49.2587174,4.0479452], 50, {color:'purple',fillColor:'purple',fillOpacity: 0.5});ECOLE_0510486B.bindPopup('&lt;p align=center&gt; &lt;font size=2&gt;&lt;b&gt;&lt;u&gt;ECOLE ELEMENTAIRE CARTERET&lt;/b&gt;&lt;/u&gt;&lt;br&gt; (public)&lt;br&gt;&lt;br&gt;&lt;i&gt;REIMS');ECOLE_0510486B.addTo(ECOLE);</v>
      </c>
    </row>
    <row r="910" spans="1:10" x14ac:dyDescent="0.2">
      <c r="A910" t="s">
        <v>394</v>
      </c>
      <c r="B910" t="s">
        <v>2540</v>
      </c>
      <c r="C910" t="s">
        <v>673</v>
      </c>
      <c r="D910" t="s">
        <v>4301</v>
      </c>
      <c r="E910" t="s">
        <v>4304</v>
      </c>
      <c r="F910" t="s">
        <v>3349</v>
      </c>
      <c r="G910" t="s">
        <v>5747</v>
      </c>
      <c r="H910" t="s">
        <v>5748</v>
      </c>
      <c r="I910" t="s">
        <v>4004</v>
      </c>
      <c r="J910" t="str">
        <f t="shared" si="14"/>
        <v>var ECOLE_0510487C=L.circle([49.2554682,4.0569075], 50, {color:'purple',fillColor:'purple',fillOpacity: 0.5});ECOLE_0510487C.bindPopup('&lt;p align=center&gt; &lt;font size=2&gt;&lt;b&gt;&lt;u&gt;ECOLE ELEMENTAIRE GENERAL CARRE&lt;/b&gt;&lt;/u&gt;&lt;br&gt; (public)&lt;br&gt;&lt;br&gt;&lt;i&gt;REIMS');ECOLE_0510487C.addTo(ECOLE);</v>
      </c>
    </row>
    <row r="911" spans="1:10" x14ac:dyDescent="0.2">
      <c r="A911" t="s">
        <v>394</v>
      </c>
      <c r="B911" t="s">
        <v>2541</v>
      </c>
      <c r="C911" t="s">
        <v>673</v>
      </c>
      <c r="D911" t="s">
        <v>4301</v>
      </c>
      <c r="E911" t="s">
        <v>4304</v>
      </c>
      <c r="F911" t="s">
        <v>3350</v>
      </c>
      <c r="G911" t="s">
        <v>5749</v>
      </c>
      <c r="H911" t="s">
        <v>5750</v>
      </c>
      <c r="I911" t="s">
        <v>4005</v>
      </c>
      <c r="J911" t="str">
        <f t="shared" si="14"/>
        <v>var ECOLE_0510490F=L.circle([49.2802802,4.0244596], 50, {color:'purple',fillColor:'purple',fillOpacity: 0.5});ECOLE_0510490F.bindPopup('&lt;p align=center&gt; &lt;font size=2&gt;&lt;b&gt;&lt;u&gt;ECOLE ELEMENTAIRE GALLIENI&lt;/b&gt;&lt;/u&gt;&lt;br&gt; (public)&lt;br&gt;&lt;br&gt;&lt;i&gt;REIMS');ECOLE_0510490F.addTo(ECOLE);</v>
      </c>
    </row>
    <row r="912" spans="1:10" x14ac:dyDescent="0.2">
      <c r="A912" t="s">
        <v>394</v>
      </c>
      <c r="B912" t="s">
        <v>2542</v>
      </c>
      <c r="C912" t="s">
        <v>673</v>
      </c>
      <c r="D912" t="s">
        <v>4301</v>
      </c>
      <c r="E912" t="s">
        <v>4304</v>
      </c>
      <c r="F912" t="s">
        <v>3351</v>
      </c>
      <c r="G912" t="s">
        <v>5751</v>
      </c>
      <c r="H912" t="s">
        <v>5752</v>
      </c>
      <c r="I912" t="s">
        <v>4006</v>
      </c>
      <c r="J912" t="str">
        <f t="shared" si="14"/>
        <v>var ECOLE_0510497N=L.circle([49.2501765,4.0344915], 50, {color:'purple',fillColor:'purple',fillOpacity: 0.5});ECOLE_0510497N.bindPopup('&lt;p align=center&gt; &lt;font size=2&gt;&lt;b&gt;&lt;u&gt;ECOLE ELEMENTAIRE JARD - GUILLAUME DE MACHAULT&lt;/b&gt;&lt;/u&gt;&lt;br&gt; (public)&lt;br&gt;&lt;br&gt;&lt;i&gt;REIMS');ECOLE_0510497N.addTo(ECOLE);</v>
      </c>
    </row>
    <row r="913" spans="1:10" x14ac:dyDescent="0.2">
      <c r="A913" t="s">
        <v>394</v>
      </c>
      <c r="B913" t="s">
        <v>2543</v>
      </c>
      <c r="C913" t="s">
        <v>673</v>
      </c>
      <c r="D913" t="s">
        <v>4301</v>
      </c>
      <c r="E913" t="s">
        <v>4304</v>
      </c>
      <c r="F913" t="s">
        <v>3352</v>
      </c>
      <c r="G913" t="s">
        <v>5753</v>
      </c>
      <c r="H913" t="s">
        <v>5754</v>
      </c>
      <c r="I913" t="s">
        <v>4007</v>
      </c>
      <c r="J913" t="str">
        <f t="shared" si="14"/>
        <v>var ECOLE_0510501T=L.circle([49.2653613,4.0239687], 50, {color:'purple',fillColor:'purple',fillOpacity: 0.5});ECOLE_0510501T.bindPopup('&lt;p align=center&gt; &lt;font size=2&gt;&lt;b&gt;&lt;u&gt;ECOLE ELEMENTAIRE ANQUETIL&lt;/b&gt;&lt;/u&gt;&lt;br&gt; (public)&lt;br&gt;&lt;br&gt;&lt;i&gt;REIMS');ECOLE_0510501T.addTo(ECOLE);</v>
      </c>
    </row>
    <row r="914" spans="1:10" x14ac:dyDescent="0.2">
      <c r="A914" t="s">
        <v>394</v>
      </c>
      <c r="B914" t="s">
        <v>2544</v>
      </c>
      <c r="C914" t="s">
        <v>673</v>
      </c>
      <c r="D914" t="s">
        <v>4301</v>
      </c>
      <c r="E914" t="s">
        <v>4304</v>
      </c>
      <c r="F914" t="s">
        <v>3353</v>
      </c>
      <c r="G914" t="s">
        <v>5755</v>
      </c>
      <c r="H914" t="s">
        <v>5756</v>
      </c>
      <c r="I914" t="s">
        <v>4008</v>
      </c>
      <c r="J914" t="str">
        <f t="shared" si="14"/>
        <v>var ECOLE_0510504W=L.circle([49.2413019,4.0392916], 50, {color:'purple',fillColor:'purple',fillOpacity: 0.5});ECOLE_0510504W.bindPopup('&lt;p align=center&gt; &lt;font size=2&gt;&lt;b&gt;&lt;u&gt;ECOLE ELEMENTAIRE TOURNEBONNEAU&lt;/b&gt;&lt;/u&gt;&lt;br&gt; (public)&lt;br&gt;&lt;br&gt;&lt;i&gt;REIMS');ECOLE_0510504W.addTo(ECOLE);</v>
      </c>
    </row>
    <row r="915" spans="1:10" x14ac:dyDescent="0.2">
      <c r="A915" t="s">
        <v>394</v>
      </c>
      <c r="B915" t="s">
        <v>2545</v>
      </c>
      <c r="C915" t="s">
        <v>673</v>
      </c>
      <c r="D915" t="s">
        <v>4301</v>
      </c>
      <c r="E915" t="s">
        <v>4304</v>
      </c>
      <c r="F915" t="s">
        <v>3354</v>
      </c>
      <c r="G915" t="s">
        <v>5757</v>
      </c>
      <c r="H915" t="s">
        <v>5758</v>
      </c>
      <c r="I915" t="s">
        <v>4009</v>
      </c>
      <c r="J915" t="str">
        <f t="shared" si="14"/>
        <v>var ECOLE_0510509B=L.circle([49.2344756,4.0309893], 50, {color:'purple',fillColor:'purple',fillOpacity: 0.5});ECOLE_0510509B.bindPopup('&lt;p align=center&gt; &lt;font size=2&gt;&lt;b&gt;&lt;u&gt;ECOLE ELEMENTAIRE BARTHOU&lt;/b&gt;&lt;/u&gt;&lt;br&gt; (public)&lt;br&gt;&lt;br&gt;&lt;i&gt;REIMS');ECOLE_0510509B.addTo(ECOLE);</v>
      </c>
    </row>
    <row r="916" spans="1:10" x14ac:dyDescent="0.2">
      <c r="A916" t="s">
        <v>394</v>
      </c>
      <c r="B916" t="s">
        <v>2546</v>
      </c>
      <c r="C916" t="s">
        <v>673</v>
      </c>
      <c r="D916" t="s">
        <v>4301</v>
      </c>
      <c r="E916" t="s">
        <v>4304</v>
      </c>
      <c r="F916" t="s">
        <v>3205</v>
      </c>
      <c r="G916" t="s">
        <v>5759</v>
      </c>
      <c r="H916" t="s">
        <v>5760</v>
      </c>
      <c r="I916" t="s">
        <v>4010</v>
      </c>
      <c r="J916" t="str">
        <f t="shared" si="14"/>
        <v>var ECOLE_0510512E=L.circle([49.2541908,4.0379383], 50, {color:'purple',fillColor:'purple',fillOpacity: 0.5});ECOLE_0510512E.bindPopup('&lt;p align=center&gt; &lt;font size=2&gt;&lt;b&gt;&lt;u&gt;ECOLE ELEMENTAIRE VOLTAIRE&lt;/b&gt;&lt;/u&gt;&lt;br&gt; (public)&lt;br&gt;&lt;br&gt;&lt;i&gt;REIMS');ECOLE_0510512E.addTo(ECOLE);</v>
      </c>
    </row>
    <row r="917" spans="1:10" x14ac:dyDescent="0.2">
      <c r="A917" t="s">
        <v>394</v>
      </c>
      <c r="B917" t="s">
        <v>2547</v>
      </c>
      <c r="C917" t="s">
        <v>673</v>
      </c>
      <c r="D917" t="s">
        <v>4301</v>
      </c>
      <c r="E917" t="s">
        <v>4304</v>
      </c>
      <c r="F917" t="s">
        <v>3355</v>
      </c>
      <c r="G917" t="s">
        <v>5761</v>
      </c>
      <c r="H917" t="s">
        <v>5762</v>
      </c>
      <c r="I917" t="s">
        <v>4011</v>
      </c>
      <c r="J917" t="str">
        <f t="shared" si="14"/>
        <v>var ECOLE_0510516J=L.circle([49.2501306,4.052269], 50, {color:'purple',fillColor:'purple',fillOpacity: 0.5});ECOLE_0510516J.bindPopup('&lt;p align=center&gt; &lt;font size=2&gt;&lt;b&gt;&lt;u&gt;ECOLE ELEMENTAIRE POMMERY&lt;/b&gt;&lt;/u&gt;&lt;br&gt; (public)&lt;br&gt;&lt;br&gt;&lt;i&gt;REIMS');ECOLE_0510516J.addTo(ECOLE);</v>
      </c>
    </row>
    <row r="918" spans="1:10" x14ac:dyDescent="0.2">
      <c r="A918" t="s">
        <v>394</v>
      </c>
      <c r="B918" t="s">
        <v>2548</v>
      </c>
      <c r="C918" t="s">
        <v>673</v>
      </c>
      <c r="D918" t="s">
        <v>4301</v>
      </c>
      <c r="E918" t="s">
        <v>4304</v>
      </c>
      <c r="F918" t="s">
        <v>3356</v>
      </c>
      <c r="G918" t="s">
        <v>5763</v>
      </c>
      <c r="H918" t="s">
        <v>5764</v>
      </c>
      <c r="I918" t="s">
        <v>4012</v>
      </c>
      <c r="J918" t="str">
        <f t="shared" si="14"/>
        <v>var ECOLE_0510518L=L.circle([49.2570516,4.0516476], 50, {color:'purple',fillColor:'purple',fillOpacity: 0.5});ECOLE_0510518L.bindPopup('&lt;p align=center&gt; &lt;font size=2&gt;&lt;b&gt;&lt;u&gt;ECOLE ELEMENTAIRE GERBAULT&lt;/b&gt;&lt;/u&gt;&lt;br&gt; (public)&lt;br&gt;&lt;br&gt;&lt;i&gt;REIMS');ECOLE_0510518L.addTo(ECOLE);</v>
      </c>
    </row>
    <row r="919" spans="1:10" x14ac:dyDescent="0.2">
      <c r="A919" t="s">
        <v>394</v>
      </c>
      <c r="B919" t="s">
        <v>2549</v>
      </c>
      <c r="C919" t="s">
        <v>673</v>
      </c>
      <c r="D919" t="s">
        <v>4301</v>
      </c>
      <c r="E919" t="s">
        <v>4304</v>
      </c>
      <c r="F919" t="s">
        <v>3357</v>
      </c>
      <c r="G919" t="s">
        <v>5765</v>
      </c>
      <c r="H919" t="s">
        <v>5766</v>
      </c>
      <c r="I919" t="s">
        <v>4013</v>
      </c>
      <c r="J919" t="str">
        <f t="shared" si="14"/>
        <v>var ECOLE_0510522R=L.circle([49.2535074,4.0253463], 50, {color:'purple',fillColor:'purple',fillOpacity: 0.5});ECOLE_0510522R.bindPopup('&lt;p align=center&gt; &lt;font size=2&gt;&lt;b&gt;&lt;u&gt;ECOLE ELEMENTAIRE THILLOIS&lt;/b&gt;&lt;/u&gt;&lt;br&gt; (public)&lt;br&gt;&lt;br&gt;&lt;i&gt;REIMS');ECOLE_0510522R.addTo(ECOLE);</v>
      </c>
    </row>
    <row r="920" spans="1:10" x14ac:dyDescent="0.2">
      <c r="A920" t="s">
        <v>394</v>
      </c>
      <c r="B920" t="s">
        <v>2550</v>
      </c>
      <c r="C920" t="s">
        <v>673</v>
      </c>
      <c r="D920" t="s">
        <v>4301</v>
      </c>
      <c r="E920" t="s">
        <v>4304</v>
      </c>
      <c r="F920" t="s">
        <v>3358</v>
      </c>
      <c r="G920" t="s">
        <v>5767</v>
      </c>
      <c r="H920" t="s">
        <v>5768</v>
      </c>
      <c r="I920" t="s">
        <v>4014</v>
      </c>
      <c r="J920" t="str">
        <f t="shared" si="14"/>
        <v>var ECOLE_0510536F=L.circle([49.2454796,4.0376521], 50, {color:'purple',fillColor:'purple',fillOpacity: 0.5});ECOLE_0510536F.bindPopup('&lt;p align=center&gt; &lt;font size=2&gt;&lt;b&gt;&lt;u&gt;ECOLE ELEMENTAIRE RUISSELET&lt;/b&gt;&lt;/u&gt;&lt;br&gt; (public)&lt;br&gt;&lt;br&gt;&lt;i&gt;REIMS');ECOLE_0510536F.addTo(ECOLE);</v>
      </c>
    </row>
    <row r="921" spans="1:10" x14ac:dyDescent="0.2">
      <c r="A921" t="s">
        <v>394</v>
      </c>
      <c r="B921" t="s">
        <v>2551</v>
      </c>
      <c r="C921" t="s">
        <v>673</v>
      </c>
      <c r="D921" t="s">
        <v>4301</v>
      </c>
      <c r="E921" t="s">
        <v>4304</v>
      </c>
      <c r="F921" t="s">
        <v>3359</v>
      </c>
      <c r="G921" t="s">
        <v>5769</v>
      </c>
      <c r="H921" t="s">
        <v>5770</v>
      </c>
      <c r="I921" t="s">
        <v>4015</v>
      </c>
      <c r="J921" t="str">
        <f t="shared" si="14"/>
        <v>var ECOLE_0510545R=L.circle([49.2676381,4.0691103], 50, {color:'purple',fillColor:'purple',fillOpacity: 0.5});ECOLE_0510545R.bindPopup('&lt;p align=center&gt; &lt;font size=2&gt;&lt;b&gt;&lt;u&gt;ECOLE MATERNELLE PAUL-BERT/POTTELAIN&lt;/b&gt;&lt;/u&gt;&lt;br&gt; (public)&lt;br&gt;&lt;br&gt;&lt;i&gt;REIMS');ECOLE_0510545R.addTo(ECOLE);</v>
      </c>
    </row>
    <row r="922" spans="1:10" x14ac:dyDescent="0.2">
      <c r="A922" t="s">
        <v>394</v>
      </c>
      <c r="B922" t="s">
        <v>2552</v>
      </c>
      <c r="C922" t="s">
        <v>673</v>
      </c>
      <c r="D922" t="s">
        <v>4301</v>
      </c>
      <c r="E922" t="s">
        <v>4304</v>
      </c>
      <c r="F922" t="s">
        <v>3205</v>
      </c>
      <c r="G922" t="s">
        <v>5771</v>
      </c>
      <c r="H922" t="s">
        <v>5772</v>
      </c>
      <c r="I922" t="s">
        <v>3722</v>
      </c>
      <c r="J922" t="str">
        <f t="shared" si="14"/>
        <v>var ECOLE_0510546S=L.circle([49.2539498,4.0375365], 50, {color:'purple',fillColor:'purple',fillOpacity: 0.5});ECOLE_0510546S.bindPopup('&lt;p align=center&gt; &lt;font size=2&gt;&lt;b&gt;&lt;u&gt;ECOLE MATERNELLE VOLTAIRE&lt;/b&gt;&lt;/u&gt;&lt;br&gt; (public)&lt;br&gt;&lt;br&gt;&lt;i&gt;REIMS');ECOLE_0510546S.addTo(ECOLE);</v>
      </c>
    </row>
    <row r="923" spans="1:10" x14ac:dyDescent="0.2">
      <c r="A923" t="s">
        <v>394</v>
      </c>
      <c r="B923" t="s">
        <v>2553</v>
      </c>
      <c r="C923" t="s">
        <v>673</v>
      </c>
      <c r="D923" t="s">
        <v>4301</v>
      </c>
      <c r="E923" t="s">
        <v>4304</v>
      </c>
      <c r="F923" t="s">
        <v>3347</v>
      </c>
      <c r="G923" t="s">
        <v>5773</v>
      </c>
      <c r="H923" t="s">
        <v>5774</v>
      </c>
      <c r="I923" t="s">
        <v>4016</v>
      </c>
      <c r="J923" t="str">
        <f t="shared" si="14"/>
        <v>var ECOLE_0510548U=L.circle([49.261508,4.0577357], 50, {color:'purple',fillColor:'purple',fillOpacity: 0.5});ECOLE_0510548U.bindPopup('&lt;p align=center&gt; &lt;font size=2&gt;&lt;b&gt;&lt;u&gt;ECOLE MATERNELLE DAUPHINOT&lt;/b&gt;&lt;/u&gt;&lt;br&gt; (public)&lt;br&gt;&lt;br&gt;&lt;i&gt;REIMS');ECOLE_0510548U.addTo(ECOLE);</v>
      </c>
    </row>
    <row r="924" spans="1:10" x14ac:dyDescent="0.2">
      <c r="A924" t="s">
        <v>394</v>
      </c>
      <c r="B924" t="s">
        <v>2554</v>
      </c>
      <c r="C924" t="s">
        <v>673</v>
      </c>
      <c r="D924" t="s">
        <v>4301</v>
      </c>
      <c r="E924" t="s">
        <v>4304</v>
      </c>
      <c r="F924" t="s">
        <v>3355</v>
      </c>
      <c r="G924" t="s">
        <v>5775</v>
      </c>
      <c r="H924" t="s">
        <v>5776</v>
      </c>
      <c r="I924" t="s">
        <v>4017</v>
      </c>
      <c r="J924" t="str">
        <f t="shared" si="14"/>
        <v>var ECOLE_0510550W=L.circle([49.2491041,4.0515243], 50, {color:'purple',fillColor:'purple',fillOpacity: 0.5});ECOLE_0510550W.bindPopup('&lt;p align=center&gt; &lt;font size=2&gt;&lt;b&gt;&lt;u&gt;ECOLE MATERNELLE POMMERY&lt;/b&gt;&lt;/u&gt;&lt;br&gt; (public)&lt;br&gt;&lt;br&gt;&lt;i&gt;REIMS');ECOLE_0510550W.addTo(ECOLE);</v>
      </c>
    </row>
    <row r="925" spans="1:10" x14ac:dyDescent="0.2">
      <c r="A925" t="s">
        <v>394</v>
      </c>
      <c r="B925" t="s">
        <v>2555</v>
      </c>
      <c r="C925" t="s">
        <v>673</v>
      </c>
      <c r="D925" t="s">
        <v>4301</v>
      </c>
      <c r="E925" t="s">
        <v>4304</v>
      </c>
      <c r="F925" t="s">
        <v>3360</v>
      </c>
      <c r="G925" t="s">
        <v>5777</v>
      </c>
      <c r="H925" t="s">
        <v>5778</v>
      </c>
      <c r="I925" t="s">
        <v>4018</v>
      </c>
      <c r="J925" t="str">
        <f t="shared" si="14"/>
        <v>var ECOLE_0510551X=L.circle([49.2627434,4.0435829], 50, {color:'purple',fillColor:'purple',fillOpacity: 0.5});ECOLE_0510551X.bindPopup('&lt;p align=center&gt; &lt;font size=2&gt;&lt;b&gt;&lt;u&gt;ECOLE MATERNELLE JAMIN&lt;/b&gt;&lt;/u&gt;&lt;br&gt; (public)&lt;br&gt;&lt;br&gt;&lt;i&gt;REIMS');ECOLE_0510551X.addTo(ECOLE);</v>
      </c>
    </row>
    <row r="926" spans="1:10" x14ac:dyDescent="0.2">
      <c r="A926" t="s">
        <v>394</v>
      </c>
      <c r="B926" t="s">
        <v>2556</v>
      </c>
      <c r="C926" t="s">
        <v>673</v>
      </c>
      <c r="D926" t="s">
        <v>4301</v>
      </c>
      <c r="E926" t="s">
        <v>4304</v>
      </c>
      <c r="F926" t="s">
        <v>3356</v>
      </c>
      <c r="G926" t="s">
        <v>5779</v>
      </c>
      <c r="H926" t="s">
        <v>5780</v>
      </c>
      <c r="I926" t="s">
        <v>4019</v>
      </c>
      <c r="J926" t="str">
        <f t="shared" si="14"/>
        <v>var ECOLE_0510552Y=L.circle([49.2561406,4.0514656], 50, {color:'purple',fillColor:'purple',fillOpacity: 0.5});ECOLE_0510552Y.bindPopup('&lt;p align=center&gt; &lt;font size=2&gt;&lt;b&gt;&lt;u&gt;ECOLE MATERNELLE GERBAULT&lt;/b&gt;&lt;/u&gt;&lt;br&gt; (public)&lt;br&gt;&lt;br&gt;&lt;i&gt;REIMS');ECOLE_0510552Y.addTo(ECOLE);</v>
      </c>
    </row>
    <row r="927" spans="1:10" x14ac:dyDescent="0.2">
      <c r="A927" t="s">
        <v>394</v>
      </c>
      <c r="B927" t="s">
        <v>2557</v>
      </c>
      <c r="C927" t="s">
        <v>673</v>
      </c>
      <c r="D927" t="s">
        <v>4301</v>
      </c>
      <c r="E927" t="s">
        <v>4304</v>
      </c>
      <c r="F927" t="s">
        <v>3348</v>
      </c>
      <c r="G927" t="s">
        <v>5781</v>
      </c>
      <c r="H927" t="s">
        <v>5782</v>
      </c>
      <c r="I927" t="s">
        <v>4020</v>
      </c>
      <c r="J927" t="str">
        <f t="shared" si="14"/>
        <v>var ECOLE_0510553Z=L.circle([49.2591397,4.0476626], 50, {color:'purple',fillColor:'purple',fillOpacity: 0.5});ECOLE_0510553Z.bindPopup('&lt;p align=center&gt; &lt;font size=2&gt;&lt;b&gt;&lt;u&gt;ECOLE MATERNELLE CARTERET&lt;/b&gt;&lt;/u&gt;&lt;br&gt; (public)&lt;br&gt;&lt;br&gt;&lt;i&gt;REIMS');ECOLE_0510553Z.addTo(ECOLE);</v>
      </c>
    </row>
    <row r="928" spans="1:10" x14ac:dyDescent="0.2">
      <c r="A928" t="s">
        <v>394</v>
      </c>
      <c r="B928" t="s">
        <v>2558</v>
      </c>
      <c r="C928" t="s">
        <v>673</v>
      </c>
      <c r="D928" t="s">
        <v>4301</v>
      </c>
      <c r="E928" t="s">
        <v>4304</v>
      </c>
      <c r="F928" t="s">
        <v>3349</v>
      </c>
      <c r="G928" t="s">
        <v>5783</v>
      </c>
      <c r="H928" t="s">
        <v>5784</v>
      </c>
      <c r="I928" t="s">
        <v>4021</v>
      </c>
      <c r="J928" t="str">
        <f t="shared" si="14"/>
        <v>var ECOLE_0510554A=L.circle([49.2553942,4.0575516], 50, {color:'purple',fillColor:'purple',fillOpacity: 0.5});ECOLE_0510554A.bindPopup('&lt;p align=center&gt; &lt;font size=2&gt;&lt;b&gt;&lt;u&gt;ECOLE MATERNELLE GENERAL CARRE&lt;/b&gt;&lt;/u&gt;&lt;br&gt; (public)&lt;br&gt;&lt;br&gt;&lt;i&gt;REIMS');ECOLE_0510554A.addTo(ECOLE);</v>
      </c>
    </row>
    <row r="929" spans="1:10" x14ac:dyDescent="0.2">
      <c r="A929" t="s">
        <v>394</v>
      </c>
      <c r="B929" t="s">
        <v>2559</v>
      </c>
      <c r="C929" t="s">
        <v>673</v>
      </c>
      <c r="D929" t="s">
        <v>4301</v>
      </c>
      <c r="E929" t="s">
        <v>4304</v>
      </c>
      <c r="F929" t="s">
        <v>3361</v>
      </c>
      <c r="G929" t="s">
        <v>5785</v>
      </c>
      <c r="H929" t="s">
        <v>5786</v>
      </c>
      <c r="I929" t="s">
        <v>4022</v>
      </c>
      <c r="J929" t="str">
        <f t="shared" si="14"/>
        <v>var ECOLE_0510556C=L.circle([49.2542564,4.0258584], 50, {color:'purple',fillColor:'purple',fillOpacity: 0.5});ECOLE_0510556C.bindPopup('&lt;p align=center&gt; &lt;font size=2&gt;&lt;b&gt;&lt;u&gt;ECOLE MATERNELLE EDITH POUPLY&lt;/b&gt;&lt;/u&gt;&lt;br&gt; (public)&lt;br&gt;&lt;br&gt;&lt;i&gt;REIMS');ECOLE_0510556C.addTo(ECOLE);</v>
      </c>
    </row>
    <row r="930" spans="1:10" x14ac:dyDescent="0.2">
      <c r="A930" t="s">
        <v>394</v>
      </c>
      <c r="B930" t="s">
        <v>2560</v>
      </c>
      <c r="C930" t="s">
        <v>673</v>
      </c>
      <c r="D930" t="s">
        <v>4301</v>
      </c>
      <c r="E930" t="s">
        <v>4304</v>
      </c>
      <c r="F930" t="s">
        <v>3183</v>
      </c>
      <c r="G930" t="s">
        <v>5787</v>
      </c>
      <c r="H930" t="s">
        <v>5788</v>
      </c>
      <c r="I930" t="s">
        <v>4023</v>
      </c>
      <c r="J930" t="str">
        <f t="shared" si="14"/>
        <v>var ECOLE_0510557D=L.circle([49.2687217,4.0252608], 50, {color:'purple',fillColor:'purple',fillOpacity: 0.5});ECOLE_0510557D.bindPopup('&lt;p align=center&gt; &lt;font size=2&gt;&lt;b&gt;&lt;u&gt;ECOLE MATERNELLE EMILE ZOLA&lt;/b&gt;&lt;/u&gt;&lt;br&gt; (public)&lt;br&gt;&lt;br&gt;&lt;i&gt;REIMS');ECOLE_0510557D.addTo(ECOLE);</v>
      </c>
    </row>
    <row r="931" spans="1:10" x14ac:dyDescent="0.2">
      <c r="A931" t="s">
        <v>394</v>
      </c>
      <c r="B931" t="s">
        <v>2561</v>
      </c>
      <c r="C931" t="s">
        <v>673</v>
      </c>
      <c r="D931" t="s">
        <v>4301</v>
      </c>
      <c r="E931" t="s">
        <v>4304</v>
      </c>
      <c r="F931" t="s">
        <v>3362</v>
      </c>
      <c r="G931" t="s">
        <v>5789</v>
      </c>
      <c r="H931" t="s">
        <v>5790</v>
      </c>
      <c r="I931" t="s">
        <v>4024</v>
      </c>
      <c r="J931" t="str">
        <f t="shared" si="14"/>
        <v>var ECOLE_0510558E=L.circle([49.2758723,4.0312122], 50, {color:'purple',fillColor:'purple',fillOpacity: 0.5});ECOLE_0510558E.bindPopup('&lt;p align=center&gt; &lt;font size=2&gt;&lt;b&gt;&lt;u&gt;ECOLE MATERNELLE S-N-C-F&lt;/b&gt;&lt;/u&gt;&lt;br&gt; (public)&lt;br&gt;&lt;br&gt;&lt;i&gt;REIMS');ECOLE_0510558E.addTo(ECOLE);</v>
      </c>
    </row>
    <row r="932" spans="1:10" x14ac:dyDescent="0.2">
      <c r="A932" t="s">
        <v>394</v>
      </c>
      <c r="B932" t="s">
        <v>2562</v>
      </c>
      <c r="C932" t="s">
        <v>673</v>
      </c>
      <c r="D932" t="s">
        <v>4301</v>
      </c>
      <c r="E932" t="s">
        <v>4304</v>
      </c>
      <c r="F932" t="s">
        <v>3363</v>
      </c>
      <c r="G932" t="s">
        <v>5791</v>
      </c>
      <c r="H932" t="s">
        <v>5792</v>
      </c>
      <c r="I932" t="s">
        <v>4025</v>
      </c>
      <c r="J932" t="str">
        <f t="shared" si="14"/>
        <v>var ECOLE_0510559F=L.circle([49.2449486,4.0087911], 50, {color:'purple',fillColor:'purple',fillOpacity: 0.5});ECOLE_0510559F.bindPopup('&lt;p align=center&gt; &lt;font size=2&gt;&lt;b&gt;&lt;u&gt;ECOLE MATERNELLE SCULPTEURS JACQUES&lt;/b&gt;&lt;/u&gt;&lt;br&gt; (public)&lt;br&gt;&lt;br&gt;&lt;i&gt;REIMS');ECOLE_0510559F.addTo(ECOLE);</v>
      </c>
    </row>
    <row r="933" spans="1:10" x14ac:dyDescent="0.2">
      <c r="A933" t="s">
        <v>394</v>
      </c>
      <c r="B933" t="s">
        <v>2563</v>
      </c>
      <c r="C933" t="s">
        <v>673</v>
      </c>
      <c r="D933" t="s">
        <v>4301</v>
      </c>
      <c r="E933" t="s">
        <v>4304</v>
      </c>
      <c r="F933" t="s">
        <v>3350</v>
      </c>
      <c r="G933" t="s">
        <v>5793</v>
      </c>
      <c r="H933" t="s">
        <v>5794</v>
      </c>
      <c r="I933" t="s">
        <v>4026</v>
      </c>
      <c r="J933" t="str">
        <f t="shared" si="14"/>
        <v>var ECOLE_0510560G=L.circle([49.279797,4.0237684], 50, {color:'purple',fillColor:'purple',fillOpacity: 0.5});ECOLE_0510560G.bindPopup('&lt;p align=center&gt; &lt;font size=2&gt;&lt;b&gt;&lt;u&gt;ECOLE MATERNELLE GALLIENI&lt;/b&gt;&lt;/u&gt;&lt;br&gt; (public)&lt;br&gt;&lt;br&gt;&lt;i&gt;REIMS');ECOLE_0510560G.addTo(ECOLE);</v>
      </c>
    </row>
    <row r="934" spans="1:10" x14ac:dyDescent="0.2">
      <c r="A934" t="s">
        <v>394</v>
      </c>
      <c r="B934" t="s">
        <v>2564</v>
      </c>
      <c r="C934" t="s">
        <v>673</v>
      </c>
      <c r="D934" t="s">
        <v>4301</v>
      </c>
      <c r="E934" t="s">
        <v>4304</v>
      </c>
      <c r="F934" t="s">
        <v>3364</v>
      </c>
      <c r="G934" t="s">
        <v>5795</v>
      </c>
      <c r="H934" t="s">
        <v>5796</v>
      </c>
      <c r="I934" t="s">
        <v>4027</v>
      </c>
      <c r="J934" t="str">
        <f t="shared" si="14"/>
        <v>var ECOLE_0510561H=L.circle([49.2700589,4.0156632], 50, {color:'purple',fillColor:'purple',fillOpacity: 0.5});ECOLE_0510561H.bindPopup('&lt;p align=center&gt; &lt;font size=2&gt;&lt;b&gt;&lt;u&gt;ECOLE MATERNELLE JARDELLE&lt;/b&gt;&lt;/u&gt;&lt;br&gt; (public)&lt;br&gt;&lt;br&gt;&lt;i&gt;REIMS');ECOLE_0510561H.addTo(ECOLE);</v>
      </c>
    </row>
    <row r="935" spans="1:10" x14ac:dyDescent="0.2">
      <c r="A935" t="s">
        <v>394</v>
      </c>
      <c r="B935" t="s">
        <v>2565</v>
      </c>
      <c r="C935" t="s">
        <v>673</v>
      </c>
      <c r="D935" t="s">
        <v>4301</v>
      </c>
      <c r="E935" t="s">
        <v>4304</v>
      </c>
      <c r="F935" t="s">
        <v>3365</v>
      </c>
      <c r="G935" t="s">
        <v>5797</v>
      </c>
      <c r="H935" t="s">
        <v>5798</v>
      </c>
      <c r="I935" t="s">
        <v>4028</v>
      </c>
      <c r="J935" t="str">
        <f t="shared" si="14"/>
        <v>var ECOLE_0510562J=L.circle([49.2464517,4.0180049], 50, {color:'purple',fillColor:'purple',fillOpacity: 0.5});ECOLE_0510562J.bindPopup('&lt;p align=center&gt; &lt;font size=2&gt;&lt;b&gt;&lt;u&gt;ECOLE MATERNELLE MARTIN PELLER&lt;/b&gt;&lt;/u&gt;&lt;br&gt; (public)&lt;br&gt;&lt;br&gt;&lt;i&gt;REIMS');ECOLE_0510562J.addTo(ECOLE);</v>
      </c>
    </row>
    <row r="936" spans="1:10" x14ac:dyDescent="0.2">
      <c r="A936" t="s">
        <v>394</v>
      </c>
      <c r="B936" t="s">
        <v>2566</v>
      </c>
      <c r="C936" t="s">
        <v>673</v>
      </c>
      <c r="D936" t="s">
        <v>4301</v>
      </c>
      <c r="E936" t="s">
        <v>4304</v>
      </c>
      <c r="F936" t="s">
        <v>3366</v>
      </c>
      <c r="G936" t="s">
        <v>5799</v>
      </c>
      <c r="H936" t="s">
        <v>5800</v>
      </c>
      <c r="I936" t="s">
        <v>4029</v>
      </c>
      <c r="J936" t="str">
        <f t="shared" si="14"/>
        <v>var ECOLE_0510565M=L.circle([49.2758667,4.0197099], 50, {color:'purple',fillColor:'purple',fillOpacity: 0.5});ECOLE_0510565M.bindPopup('&lt;p align=center&gt; &lt;font size=2&gt;&lt;b&gt;&lt;u&gt;ECOLE MATERNELLE JEAN MACE / ROSSET&lt;/b&gt;&lt;/u&gt;&lt;br&gt; (public)&lt;br&gt;&lt;br&gt;&lt;i&gt;REIMS');ECOLE_0510565M.addTo(ECOLE);</v>
      </c>
    </row>
    <row r="937" spans="1:10" x14ac:dyDescent="0.2">
      <c r="A937" t="s">
        <v>394</v>
      </c>
      <c r="B937" t="s">
        <v>2567</v>
      </c>
      <c r="C937" t="s">
        <v>673</v>
      </c>
      <c r="D937" t="s">
        <v>4301</v>
      </c>
      <c r="E937" t="s">
        <v>4304</v>
      </c>
      <c r="F937" t="s">
        <v>3367</v>
      </c>
      <c r="G937" t="s">
        <v>5801</v>
      </c>
      <c r="H937" t="s">
        <v>5802</v>
      </c>
      <c r="I937" t="s">
        <v>4030</v>
      </c>
      <c r="J937" t="str">
        <f t="shared" si="14"/>
        <v>var ECOLE_0510566N=L.circle([49.2499872,4.0342391], 50, {color:'purple',fillColor:'purple',fillOpacity: 0.5});ECOLE_0510566N.bindPopup('&lt;p align=center&gt; &lt;font size=2&gt;&lt;b&gt;&lt;u&gt;ECOLE MATERNELLE JARD&lt;/b&gt;&lt;/u&gt;&lt;br&gt; (public)&lt;br&gt;&lt;br&gt;&lt;i&gt;REIMS');ECOLE_0510566N.addTo(ECOLE);</v>
      </c>
    </row>
    <row r="938" spans="1:10" x14ac:dyDescent="0.2">
      <c r="A938" t="s">
        <v>394</v>
      </c>
      <c r="B938" t="s">
        <v>2568</v>
      </c>
      <c r="C938" t="s">
        <v>673</v>
      </c>
      <c r="D938" t="s">
        <v>4301</v>
      </c>
      <c r="E938" t="s">
        <v>4304</v>
      </c>
      <c r="F938" t="s">
        <v>3368</v>
      </c>
      <c r="G938" t="s">
        <v>5803</v>
      </c>
      <c r="H938" t="s">
        <v>5804</v>
      </c>
      <c r="I938" t="s">
        <v>4031</v>
      </c>
      <c r="J938" t="str">
        <f t="shared" si="14"/>
        <v>var ECOLE_0510567P=L.circle([49.2646633,4.0126131], 50, {color:'purple',fillColor:'purple',fillOpacity: 0.5});ECOLE_0510567P.bindPopup('&lt;p align=center&gt; &lt;font size=2&gt;&lt;b&gt;&lt;u&gt;ECOLE MATERNELLE CHARLES ARNOULD&lt;/b&gt;&lt;/u&gt;&lt;br&gt; (public)&lt;br&gt;&lt;br&gt;&lt;i&gt;REIMS');ECOLE_0510567P.addTo(ECOLE);</v>
      </c>
    </row>
    <row r="939" spans="1:10" x14ac:dyDescent="0.2">
      <c r="A939" t="s">
        <v>394</v>
      </c>
      <c r="B939" t="s">
        <v>2569</v>
      </c>
      <c r="C939" t="s">
        <v>673</v>
      </c>
      <c r="D939" t="s">
        <v>4301</v>
      </c>
      <c r="E939" t="s">
        <v>4304</v>
      </c>
      <c r="F939" t="s">
        <v>3352</v>
      </c>
      <c r="G939" t="s">
        <v>5805</v>
      </c>
      <c r="H939" t="s">
        <v>5806</v>
      </c>
      <c r="I939" t="s">
        <v>4032</v>
      </c>
      <c r="J939" t="str">
        <f t="shared" si="14"/>
        <v>var ECOLE_0510568R=L.circle([49.2652594,4.023582], 50, {color:'purple',fillColor:'purple',fillOpacity: 0.5});ECOLE_0510568R.bindPopup('&lt;p align=center&gt; &lt;font size=2&gt;&lt;b&gt;&lt;u&gt;ECOLE MATERNELLE ANQUETIL&lt;/b&gt;&lt;/u&gt;&lt;br&gt; (public)&lt;br&gt;&lt;br&gt;&lt;i&gt;REIMS');ECOLE_0510568R.addTo(ECOLE);</v>
      </c>
    </row>
    <row r="940" spans="1:10" x14ac:dyDescent="0.2">
      <c r="A940" t="s">
        <v>394</v>
      </c>
      <c r="B940" t="s">
        <v>2570</v>
      </c>
      <c r="C940" t="s">
        <v>673</v>
      </c>
      <c r="D940" t="s">
        <v>4301</v>
      </c>
      <c r="E940" t="s">
        <v>4304</v>
      </c>
      <c r="F940" t="s">
        <v>3369</v>
      </c>
      <c r="G940" t="s">
        <v>5807</v>
      </c>
      <c r="H940" t="s">
        <v>5808</v>
      </c>
      <c r="I940" t="s">
        <v>4033</v>
      </c>
      <c r="J940" t="str">
        <f t="shared" si="14"/>
        <v>var ECOLE_0510569S=L.circle([49.2376179,4.0210494], 50, {color:'purple',fillColor:'purple',fillOpacity: 0.5});ECOLE_0510569S.bindPopup('&lt;p align=center&gt; &lt;font size=2&gt;&lt;b&gt;&lt;u&gt;ECOLE MATERNELLE RAVEL FRANCHET&lt;/b&gt;&lt;/u&gt;&lt;br&gt; (public)&lt;br&gt;&lt;br&gt;&lt;i&gt;REIMS');ECOLE_0510569S.addTo(ECOLE);</v>
      </c>
    </row>
    <row r="941" spans="1:10" x14ac:dyDescent="0.2">
      <c r="A941" t="s">
        <v>394</v>
      </c>
      <c r="B941" t="s">
        <v>2571</v>
      </c>
      <c r="C941" t="s">
        <v>673</v>
      </c>
      <c r="D941" t="s">
        <v>4301</v>
      </c>
      <c r="E941" t="s">
        <v>4304</v>
      </c>
      <c r="F941" t="s">
        <v>3353</v>
      </c>
      <c r="G941" t="s">
        <v>5809</v>
      </c>
      <c r="H941" t="s">
        <v>5810</v>
      </c>
      <c r="I941" t="s">
        <v>4034</v>
      </c>
      <c r="J941" t="str">
        <f t="shared" si="14"/>
        <v>var ECOLE_0510571U=L.circle([49.2414889,4.0398212], 50, {color:'purple',fillColor:'purple',fillOpacity: 0.5});ECOLE_0510571U.bindPopup('&lt;p align=center&gt; &lt;font size=2&gt;&lt;b&gt;&lt;u&gt;ECOLE MATERNELLE TOURNEBONNEAU&lt;/b&gt;&lt;/u&gt;&lt;br&gt; (public)&lt;br&gt;&lt;br&gt;&lt;i&gt;REIMS');ECOLE_0510571U.addTo(ECOLE);</v>
      </c>
    </row>
    <row r="942" spans="1:10" x14ac:dyDescent="0.2">
      <c r="A942" t="s">
        <v>394</v>
      </c>
      <c r="B942" t="s">
        <v>2572</v>
      </c>
      <c r="C942" t="s">
        <v>673</v>
      </c>
      <c r="D942" t="s">
        <v>4301</v>
      </c>
      <c r="E942" t="s">
        <v>4304</v>
      </c>
      <c r="F942" t="s">
        <v>3370</v>
      </c>
      <c r="G942" t="s">
        <v>5811</v>
      </c>
      <c r="H942" t="s">
        <v>5812</v>
      </c>
      <c r="I942" t="s">
        <v>4035</v>
      </c>
      <c r="J942" t="str">
        <f t="shared" si="14"/>
        <v>var ECOLE_0510572V=L.circle([49.2327704,4.0250353], 50, {color:'purple',fillColor:'purple',fillOpacity: 0.5});ECOLE_0510572V.bindPopup('&lt;p align=center&gt; &lt;font size=2&gt;&lt;b&gt;&lt;u&gt;ECOLE MATERNELLE DOCTEUR ROUX&lt;/b&gt;&lt;/u&gt;&lt;br&gt; (public)&lt;br&gt;&lt;br&gt;&lt;i&gt;REIMS');ECOLE_0510572V.addTo(ECOLE);</v>
      </c>
    </row>
    <row r="943" spans="1:10" x14ac:dyDescent="0.2">
      <c r="A943" t="s">
        <v>394</v>
      </c>
      <c r="B943" t="s">
        <v>2573</v>
      </c>
      <c r="C943" t="s">
        <v>673</v>
      </c>
      <c r="D943" t="s">
        <v>4301</v>
      </c>
      <c r="E943" t="s">
        <v>4304</v>
      </c>
      <c r="F943" t="s">
        <v>3371</v>
      </c>
      <c r="G943" t="s">
        <v>5813</v>
      </c>
      <c r="H943" t="s">
        <v>5814</v>
      </c>
      <c r="I943" t="s">
        <v>4036</v>
      </c>
      <c r="J943" t="str">
        <f t="shared" si="14"/>
        <v>var ECOLE_0510573W=L.circle([49.236917,4.0169618], 50, {color:'purple',fillColor:'purple',fillOpacity: 0.5});ECOLE_0510573W.bindPopup('&lt;p align=center&gt; &lt;font size=2&gt;&lt;b&gt;&lt;u&gt;ECOLE MATERNELLE AVRANCHES&lt;/b&gt;&lt;/u&gt;&lt;br&gt; (public)&lt;br&gt;&lt;br&gt;&lt;i&gt;REIMS');ECOLE_0510573W.addTo(ECOLE);</v>
      </c>
    </row>
    <row r="944" spans="1:10" x14ac:dyDescent="0.2">
      <c r="A944" t="s">
        <v>394</v>
      </c>
      <c r="B944" t="s">
        <v>2574</v>
      </c>
      <c r="C944" t="s">
        <v>673</v>
      </c>
      <c r="D944" t="s">
        <v>4301</v>
      </c>
      <c r="E944" t="s">
        <v>4304</v>
      </c>
      <c r="F944" t="s">
        <v>3372</v>
      </c>
      <c r="G944" t="s">
        <v>5815</v>
      </c>
      <c r="H944" t="s">
        <v>5816</v>
      </c>
      <c r="I944" t="s">
        <v>4037</v>
      </c>
      <c r="J944" t="str">
        <f t="shared" si="14"/>
        <v>var ECOLE_0510575Y=L.circle([49.2393364,4.033242], 50, {color:'purple',fillColor:'purple',fillOpacity: 0.5});ECOLE_0510575Y.bindPopup('&lt;p align=center&gt; &lt;font size=2&gt;&lt;b&gt;&lt;u&gt;ECOLE MATERNELLE CLOVIS CHEZEL&lt;/b&gt;&lt;/u&gt;&lt;br&gt; (public)&lt;br&gt;&lt;br&gt;&lt;i&gt;REIMS');ECOLE_0510575Y.addTo(ECOLE);</v>
      </c>
    </row>
    <row r="945" spans="1:10" x14ac:dyDescent="0.2">
      <c r="A945" t="s">
        <v>394</v>
      </c>
      <c r="B945" t="s">
        <v>2575</v>
      </c>
      <c r="C945" t="s">
        <v>673</v>
      </c>
      <c r="D945" t="s">
        <v>4301</v>
      </c>
      <c r="E945" t="s">
        <v>4304</v>
      </c>
      <c r="F945" t="s">
        <v>3354</v>
      </c>
      <c r="G945" t="s">
        <v>5817</v>
      </c>
      <c r="H945" t="s">
        <v>5818</v>
      </c>
      <c r="I945" t="s">
        <v>4038</v>
      </c>
      <c r="J945" t="str">
        <f t="shared" si="14"/>
        <v>var ECOLE_0510577A=L.circle([49.2343182,4.0309972], 50, {color:'purple',fillColor:'purple',fillOpacity: 0.5});ECOLE_0510577A.bindPopup('&lt;p align=center&gt; &lt;font size=2&gt;&lt;b&gt;&lt;u&gt;ECOLE MATERNELLE BARTHOU&lt;/b&gt;&lt;/u&gt;&lt;br&gt; (public)&lt;br&gt;&lt;br&gt;&lt;i&gt;REIMS');ECOLE_0510577A.addTo(ECOLE);</v>
      </c>
    </row>
    <row r="946" spans="1:10" x14ac:dyDescent="0.2">
      <c r="A946" t="s">
        <v>394</v>
      </c>
      <c r="B946" t="s">
        <v>2576</v>
      </c>
      <c r="C946" t="s">
        <v>673</v>
      </c>
      <c r="D946" t="s">
        <v>4301</v>
      </c>
      <c r="E946" t="s">
        <v>4304</v>
      </c>
      <c r="F946" t="s">
        <v>3373</v>
      </c>
      <c r="G946" t="s">
        <v>5819</v>
      </c>
      <c r="H946" t="s">
        <v>5820</v>
      </c>
      <c r="I946" t="s">
        <v>4039</v>
      </c>
      <c r="J946" t="str">
        <f t="shared" si="14"/>
        <v>var ECOLE_0511027P=L.circle([49.2282345,4.0329461], 50, {color:'purple',fillColor:'purple',fillOpacity: 0.5});ECOLE_0511027P.bindPopup('&lt;p align=center&gt; &lt;font size=2&gt;&lt;b&gt;&lt;u&gt;ECOLE MATERNELLE COOK-VASCO DE GAMA&lt;/b&gt;&lt;/u&gt;&lt;br&gt; (public)&lt;br&gt;&lt;br&gt;&lt;i&gt;REIMS');ECOLE_0511027P.addTo(ECOLE);</v>
      </c>
    </row>
    <row r="947" spans="1:10" x14ac:dyDescent="0.2">
      <c r="A947" t="s">
        <v>394</v>
      </c>
      <c r="B947" t="s">
        <v>2577</v>
      </c>
      <c r="C947" t="s">
        <v>673</v>
      </c>
      <c r="D947" t="s">
        <v>4301</v>
      </c>
      <c r="E947" t="s">
        <v>4304</v>
      </c>
      <c r="F947" t="s">
        <v>3374</v>
      </c>
      <c r="G947" t="s">
        <v>5821</v>
      </c>
      <c r="H947" t="s">
        <v>5822</v>
      </c>
      <c r="I947" t="s">
        <v>4040</v>
      </c>
      <c r="J947" t="str">
        <f t="shared" si="14"/>
        <v>var ECOLE_0511035Y=L.circle([49.2730346,4.0305126], 50, {color:'purple',fillColor:'purple',fillOpacity: 0.5});ECOLE_0511035Y.bindPopup('&lt;p align=center&gt; &lt;font size=2&gt;&lt;b&gt;&lt;u&gt;ECOLE MATERNELLE DESBUREAUX-CHARBONNEAUX&lt;/b&gt;&lt;/u&gt;&lt;br&gt; (public)&lt;br&gt;&lt;br&gt;&lt;i&gt;REIMS');ECOLE_0511035Y.addTo(ECOLE);</v>
      </c>
    </row>
    <row r="948" spans="1:10" x14ac:dyDescent="0.2">
      <c r="A948" t="s">
        <v>394</v>
      </c>
      <c r="B948" t="s">
        <v>2578</v>
      </c>
      <c r="C948" t="s">
        <v>673</v>
      </c>
      <c r="D948" t="s">
        <v>4301</v>
      </c>
      <c r="E948" t="s">
        <v>4304</v>
      </c>
      <c r="F948" t="s">
        <v>3375</v>
      </c>
      <c r="G948" t="s">
        <v>5823</v>
      </c>
      <c r="H948" t="s">
        <v>5824</v>
      </c>
      <c r="I948" t="s">
        <v>4041</v>
      </c>
      <c r="J948" t="str">
        <f t="shared" si="14"/>
        <v>var ECOLE_0511036Z=L.circle([49.2785017,4.0184372], 50, {color:'purple',fillColor:'purple',fillOpacity: 0.5});ECOLE_0511036Z.bindPopup('&lt;p align=center&gt; &lt;font size=2&gt;&lt;b&gt;&lt;u&gt;ECOLE MATERNELLE CHARPENTIER&lt;/b&gt;&lt;/u&gt;&lt;br&gt; (public)&lt;br&gt;&lt;br&gt;&lt;i&gt;REIMS');ECOLE_0511036Z.addTo(ECOLE);</v>
      </c>
    </row>
    <row r="949" spans="1:10" x14ac:dyDescent="0.2">
      <c r="A949" t="s">
        <v>394</v>
      </c>
      <c r="B949" t="s">
        <v>2579</v>
      </c>
      <c r="C949" t="s">
        <v>673</v>
      </c>
      <c r="D949" t="s">
        <v>4301</v>
      </c>
      <c r="E949" t="s">
        <v>4304</v>
      </c>
      <c r="F949" t="s">
        <v>3376</v>
      </c>
      <c r="G949" t="s">
        <v>5825</v>
      </c>
      <c r="H949" t="s">
        <v>5826</v>
      </c>
      <c r="I949" t="s">
        <v>4045</v>
      </c>
      <c r="J949" t="str">
        <f t="shared" si="14"/>
        <v>var ECOLE_0511118N=L.circle([49.2825889,4.029645], 50, {color:'purple',fillColor:'purple',fillOpacity: 0.5});ECOLE_0511118N.bindPopup('&lt;p align=center&gt; &lt;font size=2&gt;&lt;b&gt;&lt;u&gt;ECOLE MATERNELLE CHARLES PEGUY&lt;/b&gt;&lt;/u&gt;&lt;br&gt; (public)&lt;br&gt;&lt;br&gt;&lt;i&gt;REIMS');ECOLE_0511118N.addTo(ECOLE);</v>
      </c>
    </row>
    <row r="950" spans="1:10" x14ac:dyDescent="0.2">
      <c r="A950" t="s">
        <v>394</v>
      </c>
      <c r="B950" t="s">
        <v>2580</v>
      </c>
      <c r="C950" t="s">
        <v>673</v>
      </c>
      <c r="D950" t="s">
        <v>4301</v>
      </c>
      <c r="E950" t="s">
        <v>4304</v>
      </c>
      <c r="F950" t="s">
        <v>3377</v>
      </c>
      <c r="G950" t="s">
        <v>5827</v>
      </c>
      <c r="H950" t="s">
        <v>5828</v>
      </c>
      <c r="I950" t="s">
        <v>4056</v>
      </c>
      <c r="J950" t="str">
        <f t="shared" si="14"/>
        <v>var ECOLE_0511229J=L.circle([49.2245668,4.0407315], 50, {color:'purple',fillColor:'purple',fillOpacity: 0.5});ECOLE_0511229J.bindPopup('&lt;p align=center&gt; &lt;font size=2&gt;&lt;b&gt;&lt;u&gt;ECOLE ELEMENTAIRE MOUGNE TIXIER&lt;/b&gt;&lt;/u&gt;&lt;br&gt; (public)&lt;br&gt;&lt;br&gt;&lt;i&gt;REIMS');ECOLE_0511229J.addTo(ECOLE);</v>
      </c>
    </row>
    <row r="951" spans="1:10" x14ac:dyDescent="0.2">
      <c r="A951" t="s">
        <v>394</v>
      </c>
      <c r="B951" t="s">
        <v>2581</v>
      </c>
      <c r="C951" t="s">
        <v>673</v>
      </c>
      <c r="D951" t="s">
        <v>4301</v>
      </c>
      <c r="E951" t="s">
        <v>4304</v>
      </c>
      <c r="F951" t="s">
        <v>3378</v>
      </c>
      <c r="G951" t="s">
        <v>5829</v>
      </c>
      <c r="H951" t="s">
        <v>5830</v>
      </c>
      <c r="I951" t="s">
        <v>6532</v>
      </c>
      <c r="J951" t="str">
        <f t="shared" si="14"/>
        <v>var ECOLE_0511230K=L.circle([49.2337097,4.0054155], 50, {color:'purple',fillColor:'purple',fillOpacity: 0.5});ECOLE_0511230K.bindPopup('&lt;p align=center&gt; &lt;font size=2&gt;&lt;b&gt;&lt;u&gt;ECOLE ELEMENTAIRE DE L\'HIPPODROME&lt;/b&gt;&lt;/u&gt;&lt;br&gt; (public)&lt;br&gt;&lt;br&gt;&lt;i&gt;REIMS');ECOLE_0511230K.addTo(ECOLE);</v>
      </c>
    </row>
    <row r="952" spans="1:10" x14ac:dyDescent="0.2">
      <c r="A952" t="s">
        <v>394</v>
      </c>
      <c r="B952" t="s">
        <v>2582</v>
      </c>
      <c r="C952" t="s">
        <v>673</v>
      </c>
      <c r="D952" t="s">
        <v>4301</v>
      </c>
      <c r="E952" t="s">
        <v>4304</v>
      </c>
      <c r="F952" t="s">
        <v>490</v>
      </c>
      <c r="G952" t="s">
        <v>5831</v>
      </c>
      <c r="H952" t="s">
        <v>5832</v>
      </c>
      <c r="I952" t="s">
        <v>4057</v>
      </c>
      <c r="J952" t="str">
        <f t="shared" si="14"/>
        <v>var ECOLE_0511231L=L.circle([49.2771073,4.0098739], 50, {color:'purple',fillColor:'purple',fillOpacity: 0.5});ECOLE_0511231L.bindPopup('&lt;p align=center&gt; &lt;font size=2&gt;&lt;b&gt;&lt;u&gt;ECOLE MATERNELLE TROIS FONTAINES&lt;/b&gt;&lt;/u&gt;&lt;br&gt; (public)&lt;br&gt;&lt;br&gt;&lt;i&gt;REIMS');ECOLE_0511231L.addTo(ECOLE);</v>
      </c>
    </row>
    <row r="953" spans="1:10" x14ac:dyDescent="0.2">
      <c r="A953" t="s">
        <v>394</v>
      </c>
      <c r="B953" t="s">
        <v>2583</v>
      </c>
      <c r="C953" t="s">
        <v>673</v>
      </c>
      <c r="D953" t="s">
        <v>4301</v>
      </c>
      <c r="E953" t="s">
        <v>4304</v>
      </c>
      <c r="F953" t="s">
        <v>3378</v>
      </c>
      <c r="G953" t="s">
        <v>5833</v>
      </c>
      <c r="H953" t="s">
        <v>5834</v>
      </c>
      <c r="I953" t="s">
        <v>6533</v>
      </c>
      <c r="J953" t="str">
        <f t="shared" si="14"/>
        <v>var ECOLE_0511242Y=L.circle([49.2334984,4.0061816], 50, {color:'purple',fillColor:'purple',fillOpacity: 0.5});ECOLE_0511242Y.bindPopup('&lt;p align=center&gt; &lt;font size=2&gt;&lt;b&gt;&lt;u&gt;ECOLE MATERNELLE DE L\'HIPPODROME&lt;/b&gt;&lt;/u&gt;&lt;br&gt; (public)&lt;br&gt;&lt;br&gt;&lt;i&gt;REIMS');ECOLE_0511242Y.addTo(ECOLE);</v>
      </c>
    </row>
    <row r="954" spans="1:10" x14ac:dyDescent="0.2">
      <c r="A954" t="s">
        <v>394</v>
      </c>
      <c r="B954" t="s">
        <v>2584</v>
      </c>
      <c r="C954" t="s">
        <v>674</v>
      </c>
      <c r="D954" t="s">
        <v>4301</v>
      </c>
      <c r="E954" t="s">
        <v>4304</v>
      </c>
      <c r="F954" t="s">
        <v>3379</v>
      </c>
      <c r="G954" t="s">
        <v>5835</v>
      </c>
      <c r="H954" t="s">
        <v>5836</v>
      </c>
      <c r="I954" t="s">
        <v>4060</v>
      </c>
      <c r="J954" t="str">
        <f t="shared" si="14"/>
        <v>var ECOLE_0511340E=L.circle([49.2511206,4.0248938], 50, {color:'purple',fillColor:'purple',fillOpacity: 0.5});ECOLE_0511340E.bindPopup('&lt;p align=center&gt; &lt;font size=2&gt;&lt;b&gt;&lt;u&gt;ECOLE PRIMAIRE SAINTE MADELEINE&lt;/b&gt;&lt;/u&gt;&lt;br&gt; (privé)&lt;br&gt;&lt;br&gt;&lt;i&gt;REIMS');ECOLE_0511340E.addTo(ECOLE);</v>
      </c>
    </row>
    <row r="955" spans="1:10" x14ac:dyDescent="0.2">
      <c r="A955" t="s">
        <v>394</v>
      </c>
      <c r="B955" t="s">
        <v>2585</v>
      </c>
      <c r="C955" t="s">
        <v>674</v>
      </c>
      <c r="D955" t="s">
        <v>4301</v>
      </c>
      <c r="E955" t="s">
        <v>4304</v>
      </c>
      <c r="F955" t="s">
        <v>476</v>
      </c>
      <c r="G955" t="s">
        <v>5837</v>
      </c>
      <c r="H955" t="s">
        <v>5838</v>
      </c>
      <c r="I955" t="s">
        <v>4061</v>
      </c>
      <c r="J955" t="str">
        <f t="shared" si="14"/>
        <v>var ECOLE_0511352T=L.circle([49.2607168,4.0452536], 50, {color:'purple',fillColor:'purple',fillOpacity: 0.5});ECOLE_0511352T.bindPopup('&lt;p align=center&gt; &lt;font size=2&gt;&lt;b&gt;&lt;u&gt;ECOLE PRIMAIRE SAINT ANDRE&lt;/b&gt;&lt;/u&gt;&lt;br&gt; (privé)&lt;br&gt;&lt;br&gt;&lt;i&gt;REIMS');ECOLE_0511352T.addTo(ECOLE);</v>
      </c>
    </row>
    <row r="956" spans="1:10" x14ac:dyDescent="0.2">
      <c r="A956" t="s">
        <v>394</v>
      </c>
      <c r="B956" t="s">
        <v>2586</v>
      </c>
      <c r="C956" t="s">
        <v>674</v>
      </c>
      <c r="D956" t="s">
        <v>4301</v>
      </c>
      <c r="E956" t="s">
        <v>4304</v>
      </c>
      <c r="F956" t="s">
        <v>3380</v>
      </c>
      <c r="G956" t="s">
        <v>5839</v>
      </c>
      <c r="H956" t="s">
        <v>5840</v>
      </c>
      <c r="I956" t="s">
        <v>4062</v>
      </c>
      <c r="J956" t="str">
        <f t="shared" si="14"/>
        <v>var ECOLE_0511354V=L.circle([49.2603668,4.0525268], 50, {color:'purple',fillColor:'purple',fillOpacity: 0.5});ECOLE_0511354V.bindPopup('&lt;p align=center&gt; &lt;font size=2&gt;&lt;b&gt;&lt;u&gt;ECOLE PRIMAIRE LA PROVIDENCE&lt;/b&gt;&lt;/u&gt;&lt;br&gt; (privé)&lt;br&gt;&lt;br&gt;&lt;i&gt;REIMS');ECOLE_0511354V.addTo(ECOLE);</v>
      </c>
    </row>
    <row r="957" spans="1:10" x14ac:dyDescent="0.2">
      <c r="A957" t="s">
        <v>394</v>
      </c>
      <c r="B957" t="s">
        <v>2587</v>
      </c>
      <c r="C957" t="s">
        <v>674</v>
      </c>
      <c r="D957" t="s">
        <v>4301</v>
      </c>
      <c r="E957" t="s">
        <v>4304</v>
      </c>
      <c r="F957" t="s">
        <v>3381</v>
      </c>
      <c r="G957" t="s">
        <v>5841</v>
      </c>
      <c r="H957" t="s">
        <v>5842</v>
      </c>
      <c r="I957" t="s">
        <v>4063</v>
      </c>
      <c r="J957" t="str">
        <f t="shared" si="14"/>
        <v>var ECOLE_0511355W=L.circle([49.2346549,4.0240814], 50, {color:'purple',fillColor:'purple',fillOpacity: 0.5});ECOLE_0511355W.bindPopup('&lt;p align=center&gt; &lt;font size=2&gt;&lt;b&gt;&lt;u&gt;ECOLE PRIMAIRE SAINT LOUIS&lt;/b&gt;&lt;/u&gt;&lt;br&gt; (privé)&lt;br&gt;&lt;br&gt;&lt;i&gt;REIMS');ECOLE_0511355W.addTo(ECOLE);</v>
      </c>
    </row>
    <row r="958" spans="1:10" x14ac:dyDescent="0.2">
      <c r="A958" t="s">
        <v>394</v>
      </c>
      <c r="B958" t="s">
        <v>2588</v>
      </c>
      <c r="C958" t="s">
        <v>674</v>
      </c>
      <c r="D958" t="s">
        <v>4301</v>
      </c>
      <c r="E958" t="s">
        <v>4304</v>
      </c>
      <c r="F958" t="s">
        <v>3382</v>
      </c>
      <c r="G958" t="s">
        <v>5843</v>
      </c>
      <c r="H958" t="s">
        <v>5844</v>
      </c>
      <c r="I958" t="s">
        <v>4064</v>
      </c>
      <c r="J958" t="str">
        <f t="shared" si="14"/>
        <v>var ECOLE_0511356X=L.circle([49.2457097,4.0421487], 50, {color:'purple',fillColor:'purple',fillOpacity: 0.5});ECOLE_0511356X.bindPopup('&lt;p align=center&gt; &lt;font size=2&gt;&lt;b&gt;&lt;u&gt;ECOLE PRIMAIRE NICOLAS ROLAND&lt;/b&gt;&lt;/u&gt;&lt;br&gt; (privé)&lt;br&gt;&lt;br&gt;&lt;i&gt;REIMS');ECOLE_0511356X.addTo(ECOLE);</v>
      </c>
    </row>
    <row r="959" spans="1:10" x14ac:dyDescent="0.2">
      <c r="A959" t="s">
        <v>394</v>
      </c>
      <c r="B959" t="s">
        <v>2589</v>
      </c>
      <c r="C959" t="s">
        <v>674</v>
      </c>
      <c r="D959" t="s">
        <v>4301</v>
      </c>
      <c r="E959" t="s">
        <v>4304</v>
      </c>
      <c r="F959" t="s">
        <v>3383</v>
      </c>
      <c r="G959" t="s">
        <v>5845</v>
      </c>
      <c r="H959" t="s">
        <v>5846</v>
      </c>
      <c r="I959" t="s">
        <v>4065</v>
      </c>
      <c r="J959" t="str">
        <f t="shared" si="14"/>
        <v>var ECOLE_0511361C=L.circle([49.247531,4.0353834], 50, {color:'purple',fillColor:'purple',fillOpacity: 0.5});ECOLE_0511361C.bindPopup('&lt;p align=center&gt; &lt;font size=2&gt;&lt;b&gt;&lt;u&gt;ECOLE PRIMAIRE SAINT JOSEPH&lt;/b&gt;&lt;/u&gt;&lt;br&gt; (privé)&lt;br&gt;&lt;br&gt;&lt;i&gt;REIMS');ECOLE_0511361C.addTo(ECOLE);</v>
      </c>
    </row>
    <row r="960" spans="1:10" x14ac:dyDescent="0.2">
      <c r="A960" t="s">
        <v>394</v>
      </c>
      <c r="B960" t="s">
        <v>2590</v>
      </c>
      <c r="C960" t="s">
        <v>674</v>
      </c>
      <c r="D960" t="s">
        <v>4301</v>
      </c>
      <c r="E960" t="s">
        <v>4304</v>
      </c>
      <c r="F960" t="s">
        <v>3384</v>
      </c>
      <c r="G960" t="s">
        <v>5847</v>
      </c>
      <c r="H960" t="s">
        <v>5848</v>
      </c>
      <c r="I960" t="s">
        <v>4066</v>
      </c>
      <c r="J960" t="str">
        <f t="shared" si="14"/>
        <v>var ECOLE_0511362D=L.circle([49.2398877,4.0260593], 50, {color:'purple',fillColor:'purple',fillOpacity: 0.5});ECOLE_0511362D.bindPopup('&lt;p align=center&gt; &lt;font size=2&gt;&lt;b&gt;&lt;u&gt;ECOLE PRIMAIRE SACRE COEUR&lt;/b&gt;&lt;/u&gt;&lt;br&gt; (privé)&lt;br&gt;&lt;br&gt;&lt;i&gt;REIMS');ECOLE_0511362D.addTo(ECOLE);</v>
      </c>
    </row>
    <row r="961" spans="1:10" x14ac:dyDescent="0.2">
      <c r="A961" t="s">
        <v>394</v>
      </c>
      <c r="B961" t="s">
        <v>2591</v>
      </c>
      <c r="C961" t="s">
        <v>674</v>
      </c>
      <c r="D961" t="s">
        <v>4301</v>
      </c>
      <c r="E961" t="s">
        <v>4304</v>
      </c>
      <c r="F961" t="s">
        <v>3385</v>
      </c>
      <c r="G961" t="s">
        <v>5849</v>
      </c>
      <c r="H961" t="s">
        <v>5850</v>
      </c>
      <c r="I961" t="s">
        <v>4067</v>
      </c>
      <c r="J961" t="str">
        <f t="shared" si="14"/>
        <v>var ECOLE_0511364F=L.circle([49.2665301,4.0258671], 50, {color:'purple',fillColor:'purple',fillOpacity: 0.5});ECOLE_0511364F.bindPopup('&lt;p align=center&gt; &lt;font size=2&gt;&lt;b&gt;&lt;u&gt;ECOLE PRIMAIRE JEANNE D ARC&lt;/b&gt;&lt;/u&gt;&lt;br&gt; (privé)&lt;br&gt;&lt;br&gt;&lt;i&gt;REIMS');ECOLE_0511364F.addTo(ECOLE);</v>
      </c>
    </row>
    <row r="962" spans="1:10" x14ac:dyDescent="0.2">
      <c r="A962" t="s">
        <v>394</v>
      </c>
      <c r="B962" t="s">
        <v>2592</v>
      </c>
      <c r="C962" t="s">
        <v>673</v>
      </c>
      <c r="D962" t="s">
        <v>4301</v>
      </c>
      <c r="E962" t="s">
        <v>4304</v>
      </c>
      <c r="F962" t="s">
        <v>3386</v>
      </c>
      <c r="G962" t="s">
        <v>5851</v>
      </c>
      <c r="H962" t="s">
        <v>5852</v>
      </c>
      <c r="I962" t="s">
        <v>4068</v>
      </c>
      <c r="J962" t="str">
        <f t="shared" si="14"/>
        <v>var ECOLE_0511400V=L.circle([49.2371902,4.0081921], 50, {color:'purple',fillColor:'purple',fillOpacity: 0.5});ECOLE_0511400V.bindPopup('&lt;p align=center&gt; &lt;font size=2&gt;&lt;b&gt;&lt;u&gt;ECOLE ELEMENTAIRE DOCTEUR BILLARD&lt;/b&gt;&lt;/u&gt;&lt;br&gt; (public)&lt;br&gt;&lt;br&gt;&lt;i&gt;REIMS');ECOLE_0511400V.addTo(ECOLE);</v>
      </c>
    </row>
    <row r="963" spans="1:10" x14ac:dyDescent="0.2">
      <c r="A963" t="s">
        <v>394</v>
      </c>
      <c r="B963" t="s">
        <v>2593</v>
      </c>
      <c r="C963" t="s">
        <v>673</v>
      </c>
      <c r="D963" t="s">
        <v>4301</v>
      </c>
      <c r="E963" t="s">
        <v>4304</v>
      </c>
      <c r="F963" t="s">
        <v>3387</v>
      </c>
      <c r="G963" t="s">
        <v>5853</v>
      </c>
      <c r="H963" t="s">
        <v>5854</v>
      </c>
      <c r="I963" t="s">
        <v>4069</v>
      </c>
      <c r="J963" t="str">
        <f t="shared" ref="J963:J1026" si="15">"var "&amp;D963&amp;"_"&amp;B963&amp;"=L.circle(["&amp;G963&amp;","&amp;H963&amp;"], 50, {color:'"&amp; E963&amp;"',fillColor:'"&amp;E963&amp;"',fillOpacity: 0.5});"&amp;D963&amp;"_"&amp;B963&amp;".bindPopup('&lt;p align=center&gt; &lt;font size=2&gt;&lt;b&gt;&lt;u&gt;"&amp;I963&amp;"&lt;/b&gt;&lt;/u&gt;&lt;br&gt; "&amp;C963&amp;"&lt;br&gt;&lt;br&gt;&lt;i&gt;"&amp;A963&amp;"');"&amp;D963&amp;"_"&amp;B963&amp;".addTo("&amp;D963&amp;");"</f>
        <v>var ECOLE_0511401W=L.circle([49.22178,4.0377641], 50, {color:'purple',fillColor:'purple',fillOpacity: 0.5});ECOLE_0511401W.bindPopup('&lt;p align=center&gt; &lt;font size=2&gt;&lt;b&gt;&lt;u&gt;ECOLE ELEMENTAIRE CAVELIER DE LA SALLE&lt;/b&gt;&lt;/u&gt;&lt;br&gt; (public)&lt;br&gt;&lt;br&gt;&lt;i&gt;REIMS');ECOLE_0511401W.addTo(ECOLE);</v>
      </c>
    </row>
    <row r="964" spans="1:10" x14ac:dyDescent="0.2">
      <c r="A964" t="s">
        <v>394</v>
      </c>
      <c r="B964" t="s">
        <v>2594</v>
      </c>
      <c r="C964" t="s">
        <v>673</v>
      </c>
      <c r="D964" t="s">
        <v>4301</v>
      </c>
      <c r="E964" t="s">
        <v>4304</v>
      </c>
      <c r="F964" t="s">
        <v>3388</v>
      </c>
      <c r="G964" t="s">
        <v>5855</v>
      </c>
      <c r="H964" t="s">
        <v>5856</v>
      </c>
      <c r="I964" t="s">
        <v>4070</v>
      </c>
      <c r="J964" t="str">
        <f t="shared" si="15"/>
        <v>var ECOLE_0511415L=L.circle([49.2545932,4.0652172], 50, {color:'purple',fillColor:'purple',fillOpacity: 0.5});ECOLE_0511415L.bindPopup('&lt;p align=center&gt; &lt;font size=2&gt;&lt;b&gt;&lt;u&gt;ECOLE MATERNELLE DANUBE&lt;/b&gt;&lt;/u&gt;&lt;br&gt; (public)&lt;br&gt;&lt;br&gt;&lt;i&gt;REIMS');ECOLE_0511415L.addTo(ECOLE);</v>
      </c>
    </row>
    <row r="965" spans="1:10" x14ac:dyDescent="0.2">
      <c r="A965" t="s">
        <v>394</v>
      </c>
      <c r="B965" t="s">
        <v>2595</v>
      </c>
      <c r="C965" t="s">
        <v>673</v>
      </c>
      <c r="D965" t="s">
        <v>4301</v>
      </c>
      <c r="E965" t="s">
        <v>4304</v>
      </c>
      <c r="F965" t="s">
        <v>3389</v>
      </c>
      <c r="G965" t="s">
        <v>5857</v>
      </c>
      <c r="H965" t="s">
        <v>5858</v>
      </c>
      <c r="I965" t="s">
        <v>4071</v>
      </c>
      <c r="J965" t="str">
        <f t="shared" si="15"/>
        <v>var ECOLE_0511416M=L.circle([49.2216529,4.0372852], 50, {color:'purple',fillColor:'purple',fillOpacity: 0.5});ECOLE_0511416M.bindPopup('&lt;p align=center&gt; &lt;font size=2&gt;&lt;b&gt;&lt;u&gt;ECOLE MATERNELLE LA PEROUSE&lt;/b&gt;&lt;/u&gt;&lt;br&gt; (public)&lt;br&gt;&lt;br&gt;&lt;i&gt;REIMS');ECOLE_0511416M.addTo(ECOLE);</v>
      </c>
    </row>
    <row r="966" spans="1:10" x14ac:dyDescent="0.2">
      <c r="A966" t="s">
        <v>394</v>
      </c>
      <c r="B966" t="s">
        <v>2596</v>
      </c>
      <c r="C966" t="s">
        <v>673</v>
      </c>
      <c r="D966" t="s">
        <v>4301</v>
      </c>
      <c r="E966" t="s">
        <v>4304</v>
      </c>
      <c r="F966" t="s">
        <v>3388</v>
      </c>
      <c r="G966" t="s">
        <v>5859</v>
      </c>
      <c r="H966" t="s">
        <v>5860</v>
      </c>
      <c r="I966" t="s">
        <v>4072</v>
      </c>
      <c r="J966" t="str">
        <f t="shared" si="15"/>
        <v>var ECOLE_0511423V=L.circle([49.2545922,4.0649163], 50, {color:'purple',fillColor:'purple',fillOpacity: 0.5});ECOLE_0511423V.bindPopup('&lt;p align=center&gt; &lt;font size=2&gt;&lt;b&gt;&lt;u&gt;ECOLE ELEMENTAIRE DANUBE&lt;/b&gt;&lt;/u&gt;&lt;br&gt; (public)&lt;br&gt;&lt;br&gt;&lt;i&gt;REIMS');ECOLE_0511423V.addTo(ECOLE);</v>
      </c>
    </row>
    <row r="967" spans="1:10" x14ac:dyDescent="0.2">
      <c r="A967" t="s">
        <v>394</v>
      </c>
      <c r="B967" t="s">
        <v>2597</v>
      </c>
      <c r="C967" t="s">
        <v>673</v>
      </c>
      <c r="D967" t="s">
        <v>4301</v>
      </c>
      <c r="E967" t="s">
        <v>4304</v>
      </c>
      <c r="F967" t="s">
        <v>3390</v>
      </c>
      <c r="G967" t="s">
        <v>5861</v>
      </c>
      <c r="H967" t="s">
        <v>5862</v>
      </c>
      <c r="I967" t="s">
        <v>4074</v>
      </c>
      <c r="J967" t="str">
        <f t="shared" si="15"/>
        <v>var ECOLE_0511437K=L.circle([49.2386756,4.0091411], 50, {color:'purple',fillColor:'purple',fillOpacity: 0.5});ECOLE_0511437K.bindPopup('&lt;p align=center&gt; &lt;font size=2&gt;&lt;b&gt;&lt;u&gt;ECOLE ELEMENTAIRE GILBERTE DROIT&lt;/b&gt;&lt;/u&gt;&lt;br&gt; (public)&lt;br&gt;&lt;br&gt;&lt;i&gt;REIMS');ECOLE_0511437K.addTo(ECOLE);</v>
      </c>
    </row>
    <row r="968" spans="1:10" x14ac:dyDescent="0.2">
      <c r="A968" t="s">
        <v>394</v>
      </c>
      <c r="B968" t="s">
        <v>2598</v>
      </c>
      <c r="C968" t="s">
        <v>673</v>
      </c>
      <c r="D968" t="s">
        <v>4301</v>
      </c>
      <c r="E968" t="s">
        <v>4304</v>
      </c>
      <c r="F968" t="s">
        <v>490</v>
      </c>
      <c r="G968" t="s">
        <v>5863</v>
      </c>
      <c r="H968" t="s">
        <v>5864</v>
      </c>
      <c r="I968" t="s">
        <v>4075</v>
      </c>
      <c r="J968" t="str">
        <f t="shared" si="15"/>
        <v>var ECOLE_0511438L=L.circle([49.2779547,4.0084174], 50, {color:'purple',fillColor:'purple',fillOpacity: 0.5});ECOLE_0511438L.bindPopup('&lt;p align=center&gt; &lt;font size=2&gt;&lt;b&gt;&lt;u&gt;ECOLE ELEMENTAIRE TROIS FONTAINES&lt;/b&gt;&lt;/u&gt;&lt;br&gt; (public)&lt;br&gt;&lt;br&gt;&lt;i&gt;REIMS');ECOLE_0511438L.addTo(ECOLE);</v>
      </c>
    </row>
    <row r="969" spans="1:10" x14ac:dyDescent="0.2">
      <c r="A969" t="s">
        <v>394</v>
      </c>
      <c r="B969" t="s">
        <v>2599</v>
      </c>
      <c r="C969" t="s">
        <v>673</v>
      </c>
      <c r="D969" t="s">
        <v>4301</v>
      </c>
      <c r="E969" t="s">
        <v>4304</v>
      </c>
      <c r="F969" t="s">
        <v>3391</v>
      </c>
      <c r="G969" t="s">
        <v>5865</v>
      </c>
      <c r="H969" t="s">
        <v>5866</v>
      </c>
      <c r="I969" t="s">
        <v>4076</v>
      </c>
      <c r="J969" t="str">
        <f t="shared" si="15"/>
        <v>var ECOLE_0511445U=L.circle([49.2263322,4.0087204], 50, {color:'purple',fillColor:'purple',fillOpacity: 0.5});ECOLE_0511445U.bindPopup('&lt;p align=center&gt; &lt;font size=2&gt;&lt;b&gt;&lt;u&gt;ECOLE MATERNELLE GALILEE&lt;/b&gt;&lt;/u&gt;&lt;br&gt; (public)&lt;br&gt;&lt;br&gt;&lt;i&gt;REIMS');ECOLE_0511445U.addTo(ECOLE);</v>
      </c>
    </row>
    <row r="970" spans="1:10" x14ac:dyDescent="0.2">
      <c r="A970" t="s">
        <v>394</v>
      </c>
      <c r="B970" t="s">
        <v>2600</v>
      </c>
      <c r="C970" t="s">
        <v>673</v>
      </c>
      <c r="D970" t="s">
        <v>4301</v>
      </c>
      <c r="E970" t="s">
        <v>4304</v>
      </c>
      <c r="F970" t="s">
        <v>3358</v>
      </c>
      <c r="G970" t="s">
        <v>5867</v>
      </c>
      <c r="H970" t="s">
        <v>5868</v>
      </c>
      <c r="I970" t="s">
        <v>4077</v>
      </c>
      <c r="J970" t="str">
        <f t="shared" si="15"/>
        <v>var ECOLE_0511447W=L.circle([49.2453434,4.0380202], 50, {color:'purple',fillColor:'purple',fillOpacity: 0.5});ECOLE_0511447W.bindPopup('&lt;p align=center&gt; &lt;font size=2&gt;&lt;b&gt;&lt;u&gt;ECOLE MATERNELLE RUISSELET&lt;/b&gt;&lt;/u&gt;&lt;br&gt; (public)&lt;br&gt;&lt;br&gt;&lt;i&gt;REIMS');ECOLE_0511447W.addTo(ECOLE);</v>
      </c>
    </row>
    <row r="971" spans="1:10" x14ac:dyDescent="0.2">
      <c r="A971" t="s">
        <v>394</v>
      </c>
      <c r="B971" t="s">
        <v>2601</v>
      </c>
      <c r="C971" t="s">
        <v>674</v>
      </c>
      <c r="D971" t="s">
        <v>4301</v>
      </c>
      <c r="E971" t="s">
        <v>4304</v>
      </c>
      <c r="F971" t="s">
        <v>3392</v>
      </c>
      <c r="G971" t="s">
        <v>5869</v>
      </c>
      <c r="H971" t="s">
        <v>5870</v>
      </c>
      <c r="I971" t="s">
        <v>4078</v>
      </c>
      <c r="J971" t="str">
        <f t="shared" si="15"/>
        <v>var ECOLE_0511464P=L.circle([49.2456353,4.0147068], 50, {color:'purple',fillColor:'purple',fillOpacity: 0.5});ECOLE_0511464P.bindPopup('&lt;p align=center&gt; &lt;font size=2&gt;&lt;b&gt;&lt;u&gt;ECOLE PRIMAIRE SAINT MICHEL&lt;/b&gt;&lt;/u&gt;&lt;br&gt; (privé)&lt;br&gt;&lt;br&gt;&lt;i&gt;REIMS');ECOLE_0511464P.addTo(ECOLE);</v>
      </c>
    </row>
    <row r="972" spans="1:10" x14ac:dyDescent="0.2">
      <c r="A972" t="s">
        <v>394</v>
      </c>
      <c r="B972" t="s">
        <v>2602</v>
      </c>
      <c r="C972" t="s">
        <v>673</v>
      </c>
      <c r="D972" t="s">
        <v>4301</v>
      </c>
      <c r="E972" t="s">
        <v>4304</v>
      </c>
      <c r="F972" t="s">
        <v>3391</v>
      </c>
      <c r="G972" t="s">
        <v>5871</v>
      </c>
      <c r="H972" t="s">
        <v>5872</v>
      </c>
      <c r="I972" t="s">
        <v>4079</v>
      </c>
      <c r="J972" t="str">
        <f t="shared" si="15"/>
        <v>var ECOLE_0511465R=L.circle([49.2262081,4.0086136], 50, {color:'purple',fillColor:'purple',fillOpacity: 0.5});ECOLE_0511465R.bindPopup('&lt;p align=center&gt; &lt;font size=2&gt;&lt;b&gt;&lt;u&gt;ECOLE ELEMENTAIRE GALILEE&lt;/b&gt;&lt;/u&gt;&lt;br&gt; (public)&lt;br&gt;&lt;br&gt;&lt;i&gt;REIMS');ECOLE_0511465R.addTo(ECOLE);</v>
      </c>
    </row>
    <row r="973" spans="1:10" x14ac:dyDescent="0.2">
      <c r="A973" t="s">
        <v>394</v>
      </c>
      <c r="B973" t="s">
        <v>2603</v>
      </c>
      <c r="C973" t="s">
        <v>673</v>
      </c>
      <c r="D973" t="s">
        <v>4301</v>
      </c>
      <c r="E973" t="s">
        <v>4304</v>
      </c>
      <c r="F973" t="s">
        <v>3393</v>
      </c>
      <c r="G973" t="s">
        <v>5873</v>
      </c>
      <c r="H973" t="s">
        <v>5874</v>
      </c>
      <c r="I973" t="s">
        <v>4081</v>
      </c>
      <c r="J973" t="str">
        <f t="shared" si="15"/>
        <v>var ECOLE_0511484L=L.circle([49.2731187,4.0299386], 50, {color:'purple',fillColor:'purple',fillOpacity: 0.5});ECOLE_0511484L.bindPopup('&lt;p align=center&gt; &lt;font size=2&gt;&lt;b&gt;&lt;u&gt;ECOLE ELEMENTAIRE DESBUREAUX&lt;/b&gt;&lt;/u&gt;&lt;br&gt; (public)&lt;br&gt;&lt;br&gt;&lt;i&gt;REIMS');ECOLE_0511484L.addTo(ECOLE);</v>
      </c>
    </row>
    <row r="974" spans="1:10" x14ac:dyDescent="0.2">
      <c r="A974" t="s">
        <v>394</v>
      </c>
      <c r="B974" t="s">
        <v>2604</v>
      </c>
      <c r="C974" t="s">
        <v>673</v>
      </c>
      <c r="D974" t="s">
        <v>4301</v>
      </c>
      <c r="E974" t="s">
        <v>4304</v>
      </c>
      <c r="F974" t="s">
        <v>3369</v>
      </c>
      <c r="G974" t="s">
        <v>5807</v>
      </c>
      <c r="H974" t="s">
        <v>5808</v>
      </c>
      <c r="I974" t="s">
        <v>4082</v>
      </c>
      <c r="J974" t="str">
        <f t="shared" si="15"/>
        <v>var ECOLE_0511487P=L.circle([49.2376179,4.0210494], 50, {color:'purple',fillColor:'purple',fillOpacity: 0.5});ECOLE_0511487P.bindPopup('&lt;p align=center&gt; &lt;font size=2&gt;&lt;b&gt;&lt;u&gt;ECOLE ELEMENTAIRE RAVEL FRANCHET&lt;/b&gt;&lt;/u&gt;&lt;br&gt; (public)&lt;br&gt;&lt;br&gt;&lt;i&gt;REIMS');ECOLE_0511487P.addTo(ECOLE);</v>
      </c>
    </row>
    <row r="975" spans="1:10" x14ac:dyDescent="0.2">
      <c r="A975" t="s">
        <v>394</v>
      </c>
      <c r="B975" t="s">
        <v>2605</v>
      </c>
      <c r="C975" t="s">
        <v>673</v>
      </c>
      <c r="D975" t="s">
        <v>4301</v>
      </c>
      <c r="E975" t="s">
        <v>4304</v>
      </c>
      <c r="F975" t="s">
        <v>3370</v>
      </c>
      <c r="G975" t="s">
        <v>5875</v>
      </c>
      <c r="H975" t="s">
        <v>5876</v>
      </c>
      <c r="I975" t="s">
        <v>4083</v>
      </c>
      <c r="J975" t="str">
        <f t="shared" si="15"/>
        <v>var ECOLE_0511490T=L.circle([49.2325612,4.0263835], 50, {color:'purple',fillColor:'purple',fillOpacity: 0.5});ECOLE_0511490T.bindPopup('&lt;p align=center&gt; &lt;font size=2&gt;&lt;b&gt;&lt;u&gt;ECOLE ELEMENTAIRE DOCTEUR ROUX&lt;/b&gt;&lt;/u&gt;&lt;br&gt; (public)&lt;br&gt;&lt;br&gt;&lt;i&gt;REIMS');ECOLE_0511490T.addTo(ECOLE);</v>
      </c>
    </row>
    <row r="976" spans="1:10" x14ac:dyDescent="0.2">
      <c r="A976" t="s">
        <v>394</v>
      </c>
      <c r="B976" t="s">
        <v>2606</v>
      </c>
      <c r="C976" t="s">
        <v>673</v>
      </c>
      <c r="D976" t="s">
        <v>4301</v>
      </c>
      <c r="E976" t="s">
        <v>4304</v>
      </c>
      <c r="F976" t="s">
        <v>3394</v>
      </c>
      <c r="G976" t="s">
        <v>5877</v>
      </c>
      <c r="H976" t="s">
        <v>5878</v>
      </c>
      <c r="I976" t="s">
        <v>4084</v>
      </c>
      <c r="J976" t="str">
        <f t="shared" si="15"/>
        <v>var ECOLE_0511501E=L.circle([49.2316728,4.0086035], 50, {color:'purple',fillColor:'purple',fillOpacity: 0.5});ECOLE_0511501E.bindPopup('&lt;p align=center&gt; &lt;font size=2&gt;&lt;b&gt;&lt;u&gt;ECOLE MATERNELLE PROVENCAUX/AUVERGNATS&lt;/b&gt;&lt;/u&gt;&lt;br&gt; (public)&lt;br&gt;&lt;br&gt;&lt;i&gt;REIMS');ECOLE_0511501E.addTo(ECOLE);</v>
      </c>
    </row>
    <row r="977" spans="1:10" x14ac:dyDescent="0.2">
      <c r="A977" t="s">
        <v>394</v>
      </c>
      <c r="B977" t="s">
        <v>2607</v>
      </c>
      <c r="C977" t="s">
        <v>673</v>
      </c>
      <c r="D977" t="s">
        <v>4301</v>
      </c>
      <c r="E977" t="s">
        <v>4304</v>
      </c>
      <c r="F977" t="s">
        <v>494</v>
      </c>
      <c r="G977" t="s">
        <v>5879</v>
      </c>
      <c r="H977" t="s">
        <v>5880</v>
      </c>
      <c r="I977" t="s">
        <v>4085</v>
      </c>
      <c r="J977" t="str">
        <f t="shared" si="15"/>
        <v>var ECOLE_0511503G=L.circle([49.229879,4.0025857], 50, {color:'purple',fillColor:'purple',fillOpacity: 0.5});ECOLE_0511503G.bindPopup('&lt;p align=center&gt; &lt;font size=2&gt;&lt;b&gt;&lt;u&gt;ECOLE PRIMAIRE JOLIOT-CURIE&lt;/b&gt;&lt;/u&gt;&lt;br&gt; (public)&lt;br&gt;&lt;br&gt;&lt;i&gt;REIMS');ECOLE_0511503G.addTo(ECOLE);</v>
      </c>
    </row>
    <row r="978" spans="1:10" x14ac:dyDescent="0.2">
      <c r="A978" t="s">
        <v>394</v>
      </c>
      <c r="B978" t="s">
        <v>2608</v>
      </c>
      <c r="C978" t="s">
        <v>673</v>
      </c>
      <c r="D978" t="s">
        <v>4301</v>
      </c>
      <c r="E978" t="s">
        <v>4304</v>
      </c>
      <c r="F978" t="s">
        <v>3395</v>
      </c>
      <c r="G978" t="s">
        <v>5881</v>
      </c>
      <c r="H978" t="s">
        <v>5882</v>
      </c>
      <c r="I978" t="s">
        <v>4086</v>
      </c>
      <c r="J978" t="str">
        <f t="shared" si="15"/>
        <v>var ECOLE_0511504H=L.circle([49.232092,4.007604], 50, {color:'purple',fillColor:'purple',fillOpacity: 0.5});ECOLE_0511504H.bindPopup('&lt;p align=center&gt; &lt;font size=2&gt;&lt;b&gt;&lt;u&gt;ECOLE ELEMENTAIRE PROVENCAUX&lt;/b&gt;&lt;/u&gt;&lt;br&gt; (public)&lt;br&gt;&lt;br&gt;&lt;i&gt;REIMS');ECOLE_0511504H.addTo(ECOLE);</v>
      </c>
    </row>
    <row r="979" spans="1:10" x14ac:dyDescent="0.2">
      <c r="A979" t="s">
        <v>394</v>
      </c>
      <c r="B979" t="s">
        <v>2609</v>
      </c>
      <c r="C979" t="s">
        <v>673</v>
      </c>
      <c r="D979" t="s">
        <v>4301</v>
      </c>
      <c r="E979" t="s">
        <v>4304</v>
      </c>
      <c r="F979" t="s">
        <v>3396</v>
      </c>
      <c r="G979" t="s">
        <v>5883</v>
      </c>
      <c r="H979" t="s">
        <v>5884</v>
      </c>
      <c r="I979" t="s">
        <v>4087</v>
      </c>
      <c r="J979" t="str">
        <f t="shared" si="15"/>
        <v>var ECOLE_0511542Z=L.circle([49.239235,4.0318573], 50, {color:'purple',fillColor:'purple',fillOpacity: 0.5});ECOLE_0511542Z.bindPopup('&lt;p align=center&gt; &lt;font size=2&gt;&lt;b&gt;&lt;u&gt;ECOLE ELEMENTAIRE LOUVOIS&lt;/b&gt;&lt;/u&gt;&lt;br&gt; (public)&lt;br&gt;&lt;br&gt;&lt;i&gt;REIMS');ECOLE_0511542Z.addTo(ECOLE);</v>
      </c>
    </row>
    <row r="980" spans="1:10" x14ac:dyDescent="0.2">
      <c r="A980" t="s">
        <v>394</v>
      </c>
      <c r="B980" t="s">
        <v>2610</v>
      </c>
      <c r="C980" t="s">
        <v>673</v>
      </c>
      <c r="D980" t="s">
        <v>4301</v>
      </c>
      <c r="E980" t="s">
        <v>4304</v>
      </c>
      <c r="F980" t="s">
        <v>3397</v>
      </c>
      <c r="G980" t="s">
        <v>5885</v>
      </c>
      <c r="H980" t="s">
        <v>5886</v>
      </c>
      <c r="I980" t="s">
        <v>4088</v>
      </c>
      <c r="J980" t="str">
        <f t="shared" si="15"/>
        <v>var ECOLE_0511543A=L.circle([49.2246243,4.0145786], 50, {color:'purple',fillColor:'purple',fillOpacity: 0.5});ECOLE_0511543A.bindPopup('&lt;p align=center&gt; &lt;font size=2&gt;&lt;b&gt;&lt;u&gt;ECOLE ELEMENTAIRE BLANCHE CAVARROT&lt;/b&gt;&lt;/u&gt;&lt;br&gt; (public)&lt;br&gt;&lt;br&gt;&lt;i&gt;REIMS');ECOLE_0511543A.addTo(ECOLE);</v>
      </c>
    </row>
    <row r="981" spans="1:10" x14ac:dyDescent="0.2">
      <c r="A981" t="s">
        <v>394</v>
      </c>
      <c r="B981" t="s">
        <v>2611</v>
      </c>
      <c r="C981" t="s">
        <v>673</v>
      </c>
      <c r="D981" t="s">
        <v>4301</v>
      </c>
      <c r="E981" t="s">
        <v>4304</v>
      </c>
      <c r="F981" t="s">
        <v>3398</v>
      </c>
      <c r="G981" t="s">
        <v>5887</v>
      </c>
      <c r="H981" t="s">
        <v>5888</v>
      </c>
      <c r="I981" t="s">
        <v>4090</v>
      </c>
      <c r="J981" t="str">
        <f t="shared" si="15"/>
        <v>var ECOLE_0511577M=L.circle([49.224437,4.0146107], 50, {color:'purple',fillColor:'purple',fillOpacity: 0.5});ECOLE_0511577M.bindPopup('&lt;p align=center&gt; &lt;font size=2&gt;&lt;b&gt;&lt;u&gt;ECOLE MATERNELLE RAOUL DUFY/CAVARROT&lt;/b&gt;&lt;/u&gt;&lt;br&gt; (public)&lt;br&gt;&lt;br&gt;&lt;i&gt;REIMS');ECOLE_0511577M.addTo(ECOLE);</v>
      </c>
    </row>
    <row r="982" spans="1:10" x14ac:dyDescent="0.2">
      <c r="A982" t="s">
        <v>394</v>
      </c>
      <c r="B982" t="s">
        <v>2612</v>
      </c>
      <c r="C982" t="s">
        <v>673</v>
      </c>
      <c r="D982" t="s">
        <v>4301</v>
      </c>
      <c r="E982" t="s">
        <v>4304</v>
      </c>
      <c r="F982" t="s">
        <v>3399</v>
      </c>
      <c r="G982" t="s">
        <v>5889</v>
      </c>
      <c r="H982" t="s">
        <v>5890</v>
      </c>
      <c r="I982" t="s">
        <v>4091</v>
      </c>
      <c r="J982" t="str">
        <f t="shared" si="15"/>
        <v>var ECOLE_0511591C=L.circle([49.2857768,4.0046863], 50, {color:'purple',fillColor:'purple',fillOpacity: 0.5});ECOLE_0511591C.bindPopup('&lt;p align=center&gt; &lt;font size=2&gt;&lt;b&gt;&lt;u&gt;ECOLE ELEMENTAIRE LA NEUVILLETTE&lt;/b&gt;&lt;/u&gt;&lt;br&gt; (public)&lt;br&gt;&lt;br&gt;&lt;i&gt;REIMS');ECOLE_0511591C.addTo(ECOLE);</v>
      </c>
    </row>
    <row r="983" spans="1:10" x14ac:dyDescent="0.2">
      <c r="A983" t="s">
        <v>394</v>
      </c>
      <c r="B983" t="s">
        <v>2613</v>
      </c>
      <c r="C983" t="s">
        <v>673</v>
      </c>
      <c r="D983" t="s">
        <v>4301</v>
      </c>
      <c r="E983" t="s">
        <v>4304</v>
      </c>
      <c r="F983" t="s">
        <v>24</v>
      </c>
      <c r="G983" t="s">
        <v>5891</v>
      </c>
      <c r="H983" t="s">
        <v>5892</v>
      </c>
      <c r="I983" t="s">
        <v>3847</v>
      </c>
      <c r="J983" t="str">
        <f t="shared" si="15"/>
        <v>var ECOLE_0511592D=L.circle([49.2762854,4.0214385], 50, {color:'purple',fillColor:'purple',fillOpacity: 0.5});ECOLE_0511592D.bindPopup('&lt;p align=center&gt; &lt;font size=2&gt;&lt;b&gt;&lt;u&gt;ECOLE ELEMENTAIRE JEAN MACE&lt;/b&gt;&lt;/u&gt;&lt;br&gt; (public)&lt;br&gt;&lt;br&gt;&lt;i&gt;REIMS');ECOLE_0511592D.addTo(ECOLE);</v>
      </c>
    </row>
    <row r="984" spans="1:10" x14ac:dyDescent="0.2">
      <c r="A984" t="s">
        <v>394</v>
      </c>
      <c r="B984" t="s">
        <v>2614</v>
      </c>
      <c r="C984" t="s">
        <v>673</v>
      </c>
      <c r="D984" t="s">
        <v>4301</v>
      </c>
      <c r="E984" t="s">
        <v>4304</v>
      </c>
      <c r="F984" t="s">
        <v>92</v>
      </c>
      <c r="G984" t="s">
        <v>5893</v>
      </c>
      <c r="H984" t="s">
        <v>5894</v>
      </c>
      <c r="I984" t="s">
        <v>4092</v>
      </c>
      <c r="J984" t="str">
        <f t="shared" si="15"/>
        <v>var ECOLE_0511593E=L.circle([49.2352334,4.0470697], 50, {color:'purple',fillColor:'purple',fillOpacity: 0.5});ECOLE_0511593E.bindPopup('&lt;p align=center&gt; &lt;font size=2&gt;&lt;b&gt;&lt;u&gt;ECOLE PRIMAIRE JULES FERRY&lt;/b&gt;&lt;/u&gt;&lt;br&gt; (public)&lt;br&gt;&lt;br&gt;&lt;i&gt;REIMS');ECOLE_0511593E.addTo(ECOLE);</v>
      </c>
    </row>
    <row r="985" spans="1:10" x14ac:dyDescent="0.2">
      <c r="A985" t="s">
        <v>394</v>
      </c>
      <c r="B985" t="s">
        <v>2615</v>
      </c>
      <c r="C985" t="s">
        <v>673</v>
      </c>
      <c r="D985" t="s">
        <v>4301</v>
      </c>
      <c r="E985" t="s">
        <v>4304</v>
      </c>
      <c r="F985" t="s">
        <v>3400</v>
      </c>
      <c r="G985" t="s">
        <v>5895</v>
      </c>
      <c r="H985" t="s">
        <v>5896</v>
      </c>
      <c r="I985" t="s">
        <v>4093</v>
      </c>
      <c r="J985" t="str">
        <f t="shared" si="15"/>
        <v>var ECOLE_0511621K=L.circle([49.2239704,4.0207827], 50, {color:'purple',fillColor:'purple',fillOpacity: 0.5});ECOLE_0511621K.bindPopup('&lt;p align=center&gt; &lt;font size=2&gt;&lt;b&gt;&lt;u&gt;ECOLE ELEMENTAIRE JEAN D AULAN&lt;/b&gt;&lt;/u&gt;&lt;br&gt; (public)&lt;br&gt;&lt;br&gt;&lt;i&gt;REIMS');ECOLE_0511621K.addTo(ECOLE);</v>
      </c>
    </row>
    <row r="986" spans="1:10" x14ac:dyDescent="0.2">
      <c r="A986" t="s">
        <v>394</v>
      </c>
      <c r="B986" t="s">
        <v>2616</v>
      </c>
      <c r="C986" t="s">
        <v>673</v>
      </c>
      <c r="D986" t="s">
        <v>4301</v>
      </c>
      <c r="E986" t="s">
        <v>4304</v>
      </c>
      <c r="F986" t="s">
        <v>3375</v>
      </c>
      <c r="G986" t="s">
        <v>5897</v>
      </c>
      <c r="H986" t="s">
        <v>5898</v>
      </c>
      <c r="I986" t="s">
        <v>4094</v>
      </c>
      <c r="J986" t="str">
        <f t="shared" si="15"/>
        <v>var ECOLE_0511622L=L.circle([49.2782066,4.0176042], 50, {color:'purple',fillColor:'purple',fillOpacity: 0.5});ECOLE_0511622L.bindPopup('&lt;p align=center&gt; &lt;font size=2&gt;&lt;b&gt;&lt;u&gt;ECOLE ELEMENTAIRE CHARPENTIER&lt;/b&gt;&lt;/u&gt;&lt;br&gt; (public)&lt;br&gt;&lt;br&gt;&lt;i&gt;REIMS');ECOLE_0511622L.addTo(ECOLE);</v>
      </c>
    </row>
    <row r="987" spans="1:10" x14ac:dyDescent="0.2">
      <c r="A987" t="s">
        <v>394</v>
      </c>
      <c r="B987" t="s">
        <v>2617</v>
      </c>
      <c r="C987" t="s">
        <v>673</v>
      </c>
      <c r="D987" t="s">
        <v>4301</v>
      </c>
      <c r="E987" t="s">
        <v>4304</v>
      </c>
      <c r="F987" t="s">
        <v>114</v>
      </c>
      <c r="G987" t="s">
        <v>5899</v>
      </c>
      <c r="H987" t="s">
        <v>5900</v>
      </c>
      <c r="I987" t="s">
        <v>4095</v>
      </c>
      <c r="J987" t="str">
        <f t="shared" si="15"/>
        <v>var ECOLE_0511624N=L.circle([49.2213621,4.0304095], 50, {color:'purple',fillColor:'purple',fillOpacity: 0.5});ECOLE_0511624N.bindPopup('&lt;p align=center&gt; &lt;font size=2&gt;&lt;b&gt;&lt;u&gt;ECOLE ELEMENTAIRE TURENNE&lt;/b&gt;&lt;/u&gt;&lt;br&gt; (public)&lt;br&gt;&lt;br&gt;&lt;i&gt;REIMS');ECOLE_0511624N.addTo(ECOLE);</v>
      </c>
    </row>
    <row r="988" spans="1:10" x14ac:dyDescent="0.2">
      <c r="A988" t="s">
        <v>394</v>
      </c>
      <c r="B988" t="s">
        <v>2618</v>
      </c>
      <c r="C988" t="s">
        <v>673</v>
      </c>
      <c r="D988" t="s">
        <v>4301</v>
      </c>
      <c r="E988" t="s">
        <v>4304</v>
      </c>
      <c r="F988" t="s">
        <v>3401</v>
      </c>
      <c r="G988" t="s">
        <v>5901</v>
      </c>
      <c r="H988" t="s">
        <v>5902</v>
      </c>
      <c r="I988" t="s">
        <v>6534</v>
      </c>
      <c r="J988" t="str">
        <f t="shared" si="15"/>
        <v>var ECOLE_0511674T=L.circle([49.2240223,4.021444], 50, {color:'purple',fillColor:'purple',fillOpacity: 0.5});ECOLE_0511674T.bindPopup('&lt;p align=center&gt; &lt;font size=2&gt;&lt;b&gt;&lt;u&gt;ECOLE MATERNELLE JEAN D\'AULAN&lt;/b&gt;&lt;/u&gt;&lt;br&gt; (public)&lt;br&gt;&lt;br&gt;&lt;i&gt;REIMS');ECOLE_0511674T.addTo(ECOLE);</v>
      </c>
    </row>
    <row r="989" spans="1:10" x14ac:dyDescent="0.2">
      <c r="A989" t="s">
        <v>394</v>
      </c>
      <c r="B989" t="s">
        <v>2619</v>
      </c>
      <c r="C989" t="s">
        <v>673</v>
      </c>
      <c r="D989" t="s">
        <v>4301</v>
      </c>
      <c r="E989" t="s">
        <v>4304</v>
      </c>
      <c r="F989" t="s">
        <v>3295</v>
      </c>
      <c r="G989" t="s">
        <v>5903</v>
      </c>
      <c r="H989" t="s">
        <v>5904</v>
      </c>
      <c r="I989" t="s">
        <v>4096</v>
      </c>
      <c r="J989" t="str">
        <f t="shared" si="15"/>
        <v>var ECOLE_0511690K=L.circle([49.264523,4.049853], 50, {color:'purple',fillColor:'purple',fillOpacity: 0.5});ECOLE_0511690K.bindPopup('&lt;p align=center&gt; &lt;font size=2&gt;&lt;b&gt;&lt;u&gt;ECOLE PRIMAIRE PRIEUR DE LA MARNE&lt;/b&gt;&lt;/u&gt;&lt;br&gt; (public)&lt;br&gt;&lt;br&gt;&lt;i&gt;REIMS');ECOLE_0511690K.addTo(ECOLE);</v>
      </c>
    </row>
    <row r="990" spans="1:10" x14ac:dyDescent="0.2">
      <c r="A990" t="s">
        <v>394</v>
      </c>
      <c r="B990" t="s">
        <v>2620</v>
      </c>
      <c r="C990" t="s">
        <v>673</v>
      </c>
      <c r="D990" t="s">
        <v>4301</v>
      </c>
      <c r="E990" t="s">
        <v>4304</v>
      </c>
      <c r="F990" t="s">
        <v>3365</v>
      </c>
      <c r="G990" t="s">
        <v>5905</v>
      </c>
      <c r="H990" t="s">
        <v>5906</v>
      </c>
      <c r="I990" t="s">
        <v>4097</v>
      </c>
      <c r="J990" t="str">
        <f t="shared" si="15"/>
        <v>var ECOLE_0511691L=L.circle([49.2463608,4.0179152], 50, {color:'purple',fillColor:'purple',fillOpacity: 0.5});ECOLE_0511691L.bindPopup('&lt;p align=center&gt; &lt;font size=2&gt;&lt;b&gt;&lt;u&gt;ECOLE ELEMENTAIRE MARTIN PELLER&lt;/b&gt;&lt;/u&gt;&lt;br&gt; (public)&lt;br&gt;&lt;br&gt;&lt;i&gt;REIMS');ECOLE_0511691L.addTo(ECOLE);</v>
      </c>
    </row>
    <row r="991" spans="1:10" x14ac:dyDescent="0.2">
      <c r="A991" t="s">
        <v>394</v>
      </c>
      <c r="B991" t="s">
        <v>2621</v>
      </c>
      <c r="C991" t="s">
        <v>673</v>
      </c>
      <c r="D991" t="s">
        <v>4301</v>
      </c>
      <c r="E991" t="s">
        <v>4304</v>
      </c>
      <c r="F991" t="s">
        <v>3402</v>
      </c>
      <c r="G991" t="s">
        <v>5907</v>
      </c>
      <c r="H991" t="s">
        <v>5908</v>
      </c>
      <c r="I991" t="s">
        <v>4098</v>
      </c>
      <c r="J991" t="str">
        <f t="shared" si="15"/>
        <v>var ECOLE_0511692M=L.circle([49.2603907,4.0165061], 50, {color:'purple',fillColor:'purple',fillOpacity: 0.5});ECOLE_0511692M.bindPopup('&lt;p align=center&gt; &lt;font size=2&gt;&lt;b&gt;&lt;u&gt;ECOLE ELEMENTAIRE CLAIRMARAIS&lt;/b&gt;&lt;/u&gt;&lt;br&gt; (public)&lt;br&gt;&lt;br&gt;&lt;i&gt;REIMS');ECOLE_0511692M.addTo(ECOLE);</v>
      </c>
    </row>
    <row r="992" spans="1:10" x14ac:dyDescent="0.2">
      <c r="A992" t="s">
        <v>394</v>
      </c>
      <c r="B992" t="s">
        <v>2622</v>
      </c>
      <c r="C992" t="s">
        <v>673</v>
      </c>
      <c r="D992" t="s">
        <v>4301</v>
      </c>
      <c r="E992" t="s">
        <v>4304</v>
      </c>
      <c r="F992" t="s">
        <v>3211</v>
      </c>
      <c r="G992" t="s">
        <v>5909</v>
      </c>
      <c r="H992" t="s">
        <v>5910</v>
      </c>
      <c r="I992" t="s">
        <v>3731</v>
      </c>
      <c r="J992" t="str">
        <f t="shared" si="15"/>
        <v>var ECOLE_0511693N=L.circle([49.2670381,4.0693576], 50, {color:'purple',fillColor:'purple',fillOpacity: 0.5});ECOLE_0511693N.bindPopup('&lt;p align=center&gt; &lt;font size=2&gt;&lt;b&gt;&lt;u&gt;ECOLE ELEMENTAIRE PAUL BERT&lt;/b&gt;&lt;/u&gt;&lt;br&gt; (public)&lt;br&gt;&lt;br&gt;&lt;i&gt;REIMS');ECOLE_0511693N.addTo(ECOLE);</v>
      </c>
    </row>
    <row r="993" spans="1:10" x14ac:dyDescent="0.2">
      <c r="A993" t="s">
        <v>394</v>
      </c>
      <c r="B993" t="s">
        <v>2623</v>
      </c>
      <c r="C993" t="s">
        <v>673</v>
      </c>
      <c r="D993" t="s">
        <v>4301</v>
      </c>
      <c r="E993" t="s">
        <v>4304</v>
      </c>
      <c r="F993" t="s">
        <v>3368</v>
      </c>
      <c r="G993" t="s">
        <v>5911</v>
      </c>
      <c r="H993" t="s">
        <v>5912</v>
      </c>
      <c r="I993" t="s">
        <v>4099</v>
      </c>
      <c r="J993" t="str">
        <f t="shared" si="15"/>
        <v>var ECOLE_0511694P=L.circle([49.2650984,4.0121917], 50, {color:'purple',fillColor:'purple',fillOpacity: 0.5});ECOLE_0511694P.bindPopup('&lt;p align=center&gt; &lt;font size=2&gt;&lt;b&gt;&lt;u&gt;ECOLE ELEMENTAIRE CHARLES ARNOULD&lt;/b&gt;&lt;/u&gt;&lt;br&gt; (public)&lt;br&gt;&lt;br&gt;&lt;i&gt;REIMS');ECOLE_0511694P.addTo(ECOLE);</v>
      </c>
    </row>
    <row r="994" spans="1:10" x14ac:dyDescent="0.2">
      <c r="A994" t="s">
        <v>394</v>
      </c>
      <c r="B994" t="s">
        <v>2624</v>
      </c>
      <c r="C994" t="s">
        <v>673</v>
      </c>
      <c r="D994" t="s">
        <v>4301</v>
      </c>
      <c r="E994" t="s">
        <v>4304</v>
      </c>
      <c r="F994" t="s">
        <v>3403</v>
      </c>
      <c r="G994" t="s">
        <v>5913</v>
      </c>
      <c r="H994" t="s">
        <v>5914</v>
      </c>
      <c r="I994" t="s">
        <v>4100</v>
      </c>
      <c r="J994" t="str">
        <f t="shared" si="15"/>
        <v>var ECOLE_0511695R=L.circle([49.2492617,4.064812], 50, {color:'purple',fillColor:'purple',fillOpacity: 0.5});ECOLE_0511695R.bindPopup('&lt;p align=center&gt; &lt;font size=2&gt;&lt;b&gt;&lt;u&gt;ECOLE ELEMENTAIRE EUROPE ADRIATIQUE&lt;/b&gt;&lt;/u&gt;&lt;br&gt; (public)&lt;br&gt;&lt;br&gt;&lt;i&gt;REIMS');ECOLE_0511695R.addTo(ECOLE);</v>
      </c>
    </row>
    <row r="995" spans="1:10" x14ac:dyDescent="0.2">
      <c r="A995" t="s">
        <v>394</v>
      </c>
      <c r="B995" t="s">
        <v>2625</v>
      </c>
      <c r="C995" t="s">
        <v>673</v>
      </c>
      <c r="D995" t="s">
        <v>4301</v>
      </c>
      <c r="E995" t="s">
        <v>4304</v>
      </c>
      <c r="F995" t="s">
        <v>114</v>
      </c>
      <c r="G995" t="s">
        <v>5915</v>
      </c>
      <c r="H995" t="s">
        <v>5916</v>
      </c>
      <c r="I995" t="s">
        <v>4101</v>
      </c>
      <c r="J995" t="str">
        <f t="shared" si="15"/>
        <v>var ECOLE_0511702Y=L.circle([49.2209286,4.0304269], 50, {color:'purple',fillColor:'purple',fillOpacity: 0.5});ECOLE_0511702Y.bindPopup('&lt;p align=center&gt; &lt;font size=2&gt;&lt;b&gt;&lt;u&gt;ECOLE MATERNELLE TURENNE&lt;/b&gt;&lt;/u&gt;&lt;br&gt; (public)&lt;br&gt;&lt;br&gt;&lt;i&gt;REIMS');ECOLE_0511702Y.addTo(ECOLE);</v>
      </c>
    </row>
    <row r="996" spans="1:10" x14ac:dyDescent="0.2">
      <c r="A996" t="s">
        <v>394</v>
      </c>
      <c r="B996" t="s">
        <v>2626</v>
      </c>
      <c r="C996" t="s">
        <v>673</v>
      </c>
      <c r="D996" t="s">
        <v>4301</v>
      </c>
      <c r="E996" t="s">
        <v>4304</v>
      </c>
      <c r="F996" t="s">
        <v>3363</v>
      </c>
      <c r="G996" t="s">
        <v>5917</v>
      </c>
      <c r="H996" t="s">
        <v>5918</v>
      </c>
      <c r="I996" t="s">
        <v>4102</v>
      </c>
      <c r="J996" t="str">
        <f t="shared" si="15"/>
        <v>var ECOLE_0511769W=L.circle([49.2448403,4.0089442], 50, {color:'purple',fillColor:'purple',fillOpacity: 0.5});ECOLE_0511769W.bindPopup('&lt;p align=center&gt; &lt;font size=2&gt;&lt;b&gt;&lt;u&gt;ECOLE ELEMENTAIRE SCULPTEURS JACQUES&lt;/b&gt;&lt;/u&gt;&lt;br&gt; (public)&lt;br&gt;&lt;br&gt;&lt;i&gt;REIMS');ECOLE_0511769W.addTo(ECOLE);</v>
      </c>
    </row>
    <row r="997" spans="1:10" x14ac:dyDescent="0.2">
      <c r="A997" t="s">
        <v>394</v>
      </c>
      <c r="B997" t="s">
        <v>2627</v>
      </c>
      <c r="C997" t="s">
        <v>673</v>
      </c>
      <c r="D997" t="s">
        <v>4301</v>
      </c>
      <c r="E997" t="s">
        <v>4304</v>
      </c>
      <c r="F997" t="s">
        <v>3148</v>
      </c>
      <c r="G997" t="s">
        <v>5919</v>
      </c>
      <c r="H997" t="s">
        <v>5920</v>
      </c>
      <c r="I997" t="s">
        <v>4103</v>
      </c>
      <c r="J997" t="str">
        <f t="shared" si="15"/>
        <v>var ECOLE_0511779G=L.circle([49.214206,4.026011], 50, {color:'purple',fillColor:'purple',fillOpacity: 0.5});ECOLE_0511779G.bindPopup('&lt;p align=center&gt; &lt;font size=2&gt;&lt;b&gt;&lt;u&gt;ECOLE MATERNELLE MAZARIN&lt;/b&gt;&lt;/u&gt;&lt;br&gt; (public)&lt;br&gt;&lt;br&gt;&lt;i&gt;REIMS');ECOLE_0511779G.addTo(ECOLE);</v>
      </c>
    </row>
    <row r="998" spans="1:10" x14ac:dyDescent="0.2">
      <c r="A998" t="s">
        <v>394</v>
      </c>
      <c r="B998" t="s">
        <v>2628</v>
      </c>
      <c r="C998" t="s">
        <v>673</v>
      </c>
      <c r="D998" t="s">
        <v>4301</v>
      </c>
      <c r="E998" t="s">
        <v>4304</v>
      </c>
      <c r="F998" t="s">
        <v>3183</v>
      </c>
      <c r="G998" t="s">
        <v>5921</v>
      </c>
      <c r="H998" t="s">
        <v>5922</v>
      </c>
      <c r="I998" t="s">
        <v>4104</v>
      </c>
      <c r="J998" t="str">
        <f t="shared" si="15"/>
        <v>var ECOLE_0511793X=L.circle([49.2688406,4.025134], 50, {color:'purple',fillColor:'purple',fillOpacity: 0.5});ECOLE_0511793X.bindPopup('&lt;p align=center&gt; &lt;font size=2&gt;&lt;b&gt;&lt;u&gt;ECOLE ELEMENTAIRE EMILE ZOLA&lt;/b&gt;&lt;/u&gt;&lt;br&gt; (public)&lt;br&gt;&lt;br&gt;&lt;i&gt;REIMS');ECOLE_0511793X.addTo(ECOLE);</v>
      </c>
    </row>
    <row r="999" spans="1:10" x14ac:dyDescent="0.2">
      <c r="A999" t="s">
        <v>394</v>
      </c>
      <c r="B999" t="s">
        <v>2629</v>
      </c>
      <c r="C999" t="s">
        <v>673</v>
      </c>
      <c r="D999" t="s">
        <v>4301</v>
      </c>
      <c r="E999" t="s">
        <v>4304</v>
      </c>
      <c r="F999" t="s">
        <v>3148</v>
      </c>
      <c r="G999" t="s">
        <v>5923</v>
      </c>
      <c r="H999" t="s">
        <v>5924</v>
      </c>
      <c r="I999" t="s">
        <v>4105</v>
      </c>
      <c r="J999" t="str">
        <f t="shared" si="15"/>
        <v>var ECOLE_0511798C=L.circle([49.2145071,4.0258139], 50, {color:'purple',fillColor:'purple',fillOpacity: 0.5});ECOLE_0511798C.bindPopup('&lt;p align=center&gt; &lt;font size=2&gt;&lt;b&gt;&lt;u&gt;ECOLE ELEMENTAIRE MAZARIN&lt;/b&gt;&lt;/u&gt;&lt;br&gt; (public)&lt;br&gt;&lt;br&gt;&lt;i&gt;REIMS');ECOLE_0511798C.addTo(ECOLE);</v>
      </c>
    </row>
    <row r="1000" spans="1:10" x14ac:dyDescent="0.2">
      <c r="A1000" t="s">
        <v>394</v>
      </c>
      <c r="B1000" t="s">
        <v>2630</v>
      </c>
      <c r="C1000" t="s">
        <v>673</v>
      </c>
      <c r="D1000" t="s">
        <v>4301</v>
      </c>
      <c r="E1000" t="s">
        <v>4304</v>
      </c>
      <c r="F1000" t="s">
        <v>3402</v>
      </c>
      <c r="G1000" t="s">
        <v>5925</v>
      </c>
      <c r="H1000" t="s">
        <v>5926</v>
      </c>
      <c r="I1000" t="s">
        <v>4108</v>
      </c>
      <c r="J1000" t="str">
        <f t="shared" si="15"/>
        <v>var ECOLE_0511811S=L.circle([49.2598209,4.0155251], 50, {color:'purple',fillColor:'purple',fillOpacity: 0.5});ECOLE_0511811S.bindPopup('&lt;p align=center&gt; &lt;font size=2&gt;&lt;b&gt;&lt;u&gt;ECOLE MATERNELLE CLAIRMARAIS&lt;/b&gt;&lt;/u&gt;&lt;br&gt; (public)&lt;br&gt;&lt;br&gt;&lt;i&gt;REIMS');ECOLE_0511811S.addTo(ECOLE);</v>
      </c>
    </row>
    <row r="1001" spans="1:10" x14ac:dyDescent="0.2">
      <c r="A1001" t="s">
        <v>394</v>
      </c>
      <c r="B1001" t="s">
        <v>2631</v>
      </c>
      <c r="C1001" t="s">
        <v>673</v>
      </c>
      <c r="D1001" t="s">
        <v>4301</v>
      </c>
      <c r="E1001" t="s">
        <v>4304</v>
      </c>
      <c r="F1001" t="s">
        <v>3404</v>
      </c>
      <c r="G1001" t="s">
        <v>5927</v>
      </c>
      <c r="H1001" t="s">
        <v>5928</v>
      </c>
      <c r="I1001" t="s">
        <v>4109</v>
      </c>
      <c r="J1001" t="str">
        <f t="shared" si="15"/>
        <v>var ECOLE_0511833R=L.circle([49.2104945,4.0249645], 50, {color:'purple',fillColor:'purple',fillOpacity: 0.5});ECOLE_0511833R.bindPopup('&lt;p align=center&gt; &lt;font size=2&gt;&lt;b&gt;&lt;u&gt;ECOLE ELEMENTAIRE SULLY&lt;/b&gt;&lt;/u&gt;&lt;br&gt; (public)&lt;br&gt;&lt;br&gt;&lt;i&gt;REIMS');ECOLE_0511833R.addTo(ECOLE);</v>
      </c>
    </row>
    <row r="1002" spans="1:10" x14ac:dyDescent="0.2">
      <c r="A1002" t="s">
        <v>394</v>
      </c>
      <c r="B1002" t="s">
        <v>2632</v>
      </c>
      <c r="C1002" t="s">
        <v>673</v>
      </c>
      <c r="D1002" t="s">
        <v>4301</v>
      </c>
      <c r="E1002" t="s">
        <v>4304</v>
      </c>
      <c r="F1002" t="s">
        <v>3371</v>
      </c>
      <c r="G1002" t="s">
        <v>5929</v>
      </c>
      <c r="H1002" t="s">
        <v>5930</v>
      </c>
      <c r="I1002" t="s">
        <v>4110</v>
      </c>
      <c r="J1002" t="str">
        <f t="shared" si="15"/>
        <v>var ECOLE_0511840Y=L.circle([49.2373566,4.0164349], 50, {color:'purple',fillColor:'purple',fillOpacity: 0.5});ECOLE_0511840Y.bindPopup('&lt;p align=center&gt; &lt;font size=2&gt;&lt;b&gt;&lt;u&gt;ECOLE ELEMENTAIRE AVRANCHES&lt;/b&gt;&lt;/u&gt;&lt;br&gt; (public)&lt;br&gt;&lt;br&gt;&lt;i&gt;REIMS');ECOLE_0511840Y.addTo(ECOLE);</v>
      </c>
    </row>
    <row r="1003" spans="1:10" x14ac:dyDescent="0.2">
      <c r="A1003" t="s">
        <v>394</v>
      </c>
      <c r="B1003" t="s">
        <v>2633</v>
      </c>
      <c r="C1003" t="s">
        <v>673</v>
      </c>
      <c r="D1003" t="s">
        <v>4301</v>
      </c>
      <c r="E1003" t="s">
        <v>4304</v>
      </c>
      <c r="F1003" t="s">
        <v>3405</v>
      </c>
      <c r="G1003" t="s">
        <v>5931</v>
      </c>
      <c r="H1003" t="s">
        <v>5932</v>
      </c>
      <c r="I1003" t="s">
        <v>4111</v>
      </c>
      <c r="J1003" t="str">
        <f t="shared" si="15"/>
        <v>var ECOLE_0511841Z=L.circle([49.2314465,4.0154264], 50, {color:'purple',fillColor:'purple',fillOpacity: 0.5});ECOLE_0511841Z.bindPopup('&lt;p align=center&gt; &lt;font size=2&gt;&lt;b&gt;&lt;u&gt;ECOLE PRIMAIRE MAISON BLANCHE&lt;/b&gt;&lt;/u&gt;&lt;br&gt; (public)&lt;br&gt;&lt;br&gt;&lt;i&gt;REIMS');ECOLE_0511841Z.addTo(ECOLE);</v>
      </c>
    </row>
    <row r="1004" spans="1:10" x14ac:dyDescent="0.2">
      <c r="A1004" t="s">
        <v>394</v>
      </c>
      <c r="B1004" t="s">
        <v>2634</v>
      </c>
      <c r="C1004" t="s">
        <v>673</v>
      </c>
      <c r="D1004" t="s">
        <v>4301</v>
      </c>
      <c r="E1004" t="s">
        <v>4304</v>
      </c>
      <c r="F1004" t="s">
        <v>3360</v>
      </c>
      <c r="G1004" t="s">
        <v>5933</v>
      </c>
      <c r="H1004" t="s">
        <v>5934</v>
      </c>
      <c r="I1004" t="s">
        <v>4112</v>
      </c>
      <c r="J1004" t="str">
        <f t="shared" si="15"/>
        <v>var ECOLE_0511856R=L.circle([49.2639368,4.0450879], 50, {color:'purple',fillColor:'purple',fillOpacity: 0.5});ECOLE_0511856R.bindPopup('&lt;p align=center&gt; &lt;font size=2&gt;&lt;b&gt;&lt;u&gt;ECOLE ELEMENTAIRE JAMIN&lt;/b&gt;&lt;/u&gt;&lt;br&gt; (public)&lt;br&gt;&lt;br&gt;&lt;i&gt;REIMS');ECOLE_0511856R.addTo(ECOLE);</v>
      </c>
    </row>
    <row r="1005" spans="1:10" x14ac:dyDescent="0.2">
      <c r="A1005" t="s">
        <v>394</v>
      </c>
      <c r="B1005" t="s">
        <v>2635</v>
      </c>
      <c r="C1005" t="s">
        <v>673</v>
      </c>
      <c r="D1005" t="s">
        <v>4301</v>
      </c>
      <c r="E1005" t="s">
        <v>4304</v>
      </c>
      <c r="F1005" t="s">
        <v>3377</v>
      </c>
      <c r="G1005" t="s">
        <v>5935</v>
      </c>
      <c r="H1005" t="s">
        <v>5936</v>
      </c>
      <c r="I1005" t="s">
        <v>4116</v>
      </c>
      <c r="J1005" t="str">
        <f t="shared" si="15"/>
        <v>var ECOLE_0511990L=L.circle([49.2244416,4.0407551], 50, {color:'purple',fillColor:'purple',fillOpacity: 0.5});ECOLE_0511990L.bindPopup('&lt;p align=center&gt; &lt;font size=2&gt;&lt;b&gt;&lt;u&gt;ECOLE MATERNELLE MOUGNE TIXIER&lt;/b&gt;&lt;/u&gt;&lt;br&gt; (public)&lt;br&gt;&lt;br&gt;&lt;i&gt;REIMS');ECOLE_0511990L.addTo(ECOLE);</v>
      </c>
    </row>
    <row r="1006" spans="1:10" x14ac:dyDescent="0.2">
      <c r="A1006" t="s">
        <v>394</v>
      </c>
      <c r="B1006" t="s">
        <v>2636</v>
      </c>
      <c r="C1006" t="s">
        <v>673</v>
      </c>
      <c r="D1006" t="s">
        <v>4301</v>
      </c>
      <c r="E1006" t="s">
        <v>4304</v>
      </c>
      <c r="F1006" t="s">
        <v>3406</v>
      </c>
      <c r="G1006" t="s">
        <v>5937</v>
      </c>
      <c r="H1006" t="s">
        <v>5938</v>
      </c>
      <c r="I1006" t="s">
        <v>4117</v>
      </c>
      <c r="J1006" t="str">
        <f t="shared" si="15"/>
        <v>var ECOLE_0511991M=L.circle([49.2374723,4.0075715], 50, {color:'purple',fillColor:'purple',fillOpacity: 0.5});ECOLE_0511991M.bindPopup('&lt;p align=center&gt; &lt;font size=2&gt;&lt;b&gt;&lt;u&gt;ECOLE MATERNELLE D.BILLARD-F.LEGROS&lt;/b&gt;&lt;/u&gt;&lt;br&gt; (public)&lt;br&gt;&lt;br&gt;&lt;i&gt;REIMS');ECOLE_0511991M.addTo(ECOLE);</v>
      </c>
    </row>
    <row r="1007" spans="1:10" x14ac:dyDescent="0.2">
      <c r="A1007" t="s">
        <v>394</v>
      </c>
      <c r="B1007" t="s">
        <v>2637</v>
      </c>
      <c r="C1007" t="s">
        <v>673</v>
      </c>
      <c r="D1007" t="s">
        <v>4301</v>
      </c>
      <c r="E1007" t="s">
        <v>4304</v>
      </c>
      <c r="F1007" t="s">
        <v>3404</v>
      </c>
      <c r="G1007" t="s">
        <v>5939</v>
      </c>
      <c r="H1007" t="s">
        <v>5940</v>
      </c>
      <c r="I1007" t="s">
        <v>4118</v>
      </c>
      <c r="J1007" t="str">
        <f t="shared" si="15"/>
        <v>var ECOLE_0512000X=L.circle([49.2112406,4.0247638], 50, {color:'purple',fillColor:'purple',fillOpacity: 0.5});ECOLE_0512000X.bindPopup('&lt;p align=center&gt; &lt;font size=2&gt;&lt;b&gt;&lt;u&gt;ECOLE MATERNELLE SULLY&lt;/b&gt;&lt;/u&gt;&lt;br&gt; (public)&lt;br&gt;&lt;br&gt;&lt;i&gt;REIMS');ECOLE_0512000X.addTo(ECOLE);</v>
      </c>
    </row>
    <row r="1008" spans="1:10" x14ac:dyDescent="0.2">
      <c r="A1008" t="s">
        <v>394</v>
      </c>
      <c r="B1008" t="s">
        <v>2638</v>
      </c>
      <c r="C1008" t="s">
        <v>673</v>
      </c>
      <c r="D1008" t="s">
        <v>4301</v>
      </c>
      <c r="E1008" t="s">
        <v>4304</v>
      </c>
      <c r="F1008" t="s">
        <v>3407</v>
      </c>
      <c r="G1008" t="s">
        <v>5941</v>
      </c>
      <c r="H1008" t="s">
        <v>5942</v>
      </c>
      <c r="I1008" t="s">
        <v>4119</v>
      </c>
      <c r="J1008" t="str">
        <f t="shared" si="15"/>
        <v>var ECOLE_0512005C=L.circle([49.2278025,4.0319449], 50, {color:'purple',fillColor:'purple',fillOpacity: 0.5});ECOLE_0512005C.bindPopup('&lt;p align=center&gt; &lt;font size=2&gt;&lt;b&gt;&lt;u&gt;ECOLE ELEMENTAIRE AMUNDSEN/VASCO DE GAMA&lt;/b&gt;&lt;/u&gt;&lt;br&gt; (public)&lt;br&gt;&lt;br&gt;&lt;i&gt;REIMS');ECOLE_0512005C.addTo(ECOLE);</v>
      </c>
    </row>
    <row r="1009" spans="1:10" x14ac:dyDescent="0.2">
      <c r="A1009" t="s">
        <v>394</v>
      </c>
      <c r="B1009" t="s">
        <v>2639</v>
      </c>
      <c r="C1009" t="s">
        <v>673</v>
      </c>
      <c r="D1009" t="s">
        <v>4301</v>
      </c>
      <c r="E1009" t="s">
        <v>4304</v>
      </c>
      <c r="F1009" t="s">
        <v>3408</v>
      </c>
      <c r="G1009" t="s">
        <v>5943</v>
      </c>
      <c r="H1009" t="s">
        <v>5944</v>
      </c>
      <c r="I1009" t="s">
        <v>4120</v>
      </c>
      <c r="J1009" t="str">
        <f t="shared" si="15"/>
        <v>var ECOLE_0512043U=L.circle([49.2743861,4.0320688], 50, {color:'purple',fillColor:'purple',fillOpacity: 0.5});ECOLE_0512043U.bindPopup('&lt;p align=center&gt; &lt;font size=2&gt;&lt;b&gt;&lt;u&gt;ECOLE ELEMENTAIRE SNCF/ALFRED GERARD&lt;/b&gt;&lt;/u&gt;&lt;br&gt; (public)&lt;br&gt;&lt;br&gt;&lt;i&gt;REIMS');ECOLE_0512043U.addTo(ECOLE);</v>
      </c>
    </row>
    <row r="1010" spans="1:10" x14ac:dyDescent="0.2">
      <c r="A1010" t="s">
        <v>394</v>
      </c>
      <c r="B1010" t="s">
        <v>2640</v>
      </c>
      <c r="C1010" t="s">
        <v>673</v>
      </c>
      <c r="D1010" t="s">
        <v>4301</v>
      </c>
      <c r="E1010" t="s">
        <v>4304</v>
      </c>
      <c r="F1010" t="s">
        <v>3403</v>
      </c>
      <c r="G1010" t="s">
        <v>5945</v>
      </c>
      <c r="H1010" t="s">
        <v>5946</v>
      </c>
      <c r="I1010" t="s">
        <v>4121</v>
      </c>
      <c r="J1010" t="str">
        <f t="shared" si="15"/>
        <v>var ECOLE_0512049A=L.circle([49.2484725,4.0647958], 50, {color:'purple',fillColor:'purple',fillOpacity: 0.5});ECOLE_0512049A.bindPopup('&lt;p align=center&gt; &lt;font size=2&gt;&lt;b&gt;&lt;u&gt;ECOLE MATERNELLE EUROPE ADRIATIQUE&lt;/b&gt;&lt;/u&gt;&lt;br&gt; (public)&lt;br&gt;&lt;br&gt;&lt;i&gt;REIMS');ECOLE_0512049A.addTo(ECOLE);</v>
      </c>
    </row>
    <row r="1011" spans="1:10" x14ac:dyDescent="0.2">
      <c r="A1011" t="s">
        <v>394</v>
      </c>
      <c r="B1011" t="s">
        <v>2641</v>
      </c>
      <c r="C1011" t="s">
        <v>674</v>
      </c>
      <c r="D1011" t="s">
        <v>4301</v>
      </c>
      <c r="E1011" t="s">
        <v>4304</v>
      </c>
      <c r="F1011" t="s">
        <v>123</v>
      </c>
      <c r="G1011" t="s">
        <v>5947</v>
      </c>
      <c r="H1011" t="s">
        <v>5948</v>
      </c>
      <c r="I1011" t="s">
        <v>4122</v>
      </c>
      <c r="J1011" t="str">
        <f t="shared" si="15"/>
        <v>var ECOLE_0512051C=L.circle([49.2507083,4.0340173], 50, {color:'purple',fillColor:'purple',fillOpacity: 0.5});ECOLE_0512051C.bindPopup('&lt;p align=center&gt; &lt;font size=2&gt;&lt;b&gt;&lt;u&gt;ECOLE PRIMAIRE NOTRE DAME&lt;/b&gt;&lt;/u&gt;&lt;br&gt; (privé)&lt;br&gt;&lt;br&gt;&lt;i&gt;REIMS');ECOLE_0512051C.addTo(ECOLE);</v>
      </c>
    </row>
    <row r="1012" spans="1:10" x14ac:dyDescent="0.2">
      <c r="A1012" t="s">
        <v>2642</v>
      </c>
      <c r="B1012" t="s">
        <v>2643</v>
      </c>
      <c r="C1012" t="s">
        <v>673</v>
      </c>
      <c r="D1012" t="s">
        <v>4301</v>
      </c>
      <c r="E1012" t="s">
        <v>4304</v>
      </c>
      <c r="F1012" t="s">
        <v>553</v>
      </c>
      <c r="G1012" t="s">
        <v>5949</v>
      </c>
      <c r="H1012" t="s">
        <v>5950</v>
      </c>
      <c r="I1012" t="s">
        <v>3077</v>
      </c>
      <c r="J1012" t="str">
        <f t="shared" si="15"/>
        <v>var ECOLE_0511024L=L.circle([49.0833258,3.7989672], 50, {color:'purple',fillColor:'purple',fillOpacity: 0.5});ECOLE_0511024L.bindPopup('&lt;p align=center&gt; &lt;font size=2&gt;&lt;b&gt;&lt;u&gt;ECOLE ELEMENTAIRE&lt;/b&gt;&lt;/u&gt;&lt;br&gt; (public)&lt;br&gt;&lt;br&gt;&lt;i&gt;REUIL');ECOLE_0511024L.addTo(ECOLE);</v>
      </c>
    </row>
    <row r="1013" spans="1:10" x14ac:dyDescent="0.2">
      <c r="A1013" t="s">
        <v>410</v>
      </c>
      <c r="B1013" t="s">
        <v>2644</v>
      </c>
      <c r="C1013" t="s">
        <v>674</v>
      </c>
      <c r="D1013" t="s">
        <v>4301</v>
      </c>
      <c r="E1013" t="s">
        <v>4304</v>
      </c>
      <c r="F1013" t="s">
        <v>474</v>
      </c>
      <c r="G1013" t="s">
        <v>5951</v>
      </c>
      <c r="H1013" t="s">
        <v>5952</v>
      </c>
      <c r="I1013" t="s">
        <v>6531</v>
      </c>
      <c r="J1013" t="str">
        <f t="shared" si="15"/>
        <v>var ECOLE_0511353U=L.circle([49.1664274,4.0422201], 50, {color:'purple',fillColor:'purple',fillOpacity: 0.5});ECOLE_0511353U.bindPopup('&lt;p align=center&gt; &lt;font size=2&gt;&lt;b&gt;&lt;u&gt;ECOLE PRIMAIRE SAINTE JEANNE D\'ARC&lt;/b&gt;&lt;/u&gt;&lt;br&gt; (privé)&lt;br&gt;&lt;br&gt;&lt;i&gt;RILLY-LA-MONTAGNE');ECOLE_0511353U.addTo(ECOLE);</v>
      </c>
    </row>
    <row r="1014" spans="1:10" x14ac:dyDescent="0.2">
      <c r="A1014" t="s">
        <v>410</v>
      </c>
      <c r="B1014" t="s">
        <v>2645</v>
      </c>
      <c r="C1014" t="s">
        <v>673</v>
      </c>
      <c r="D1014" t="s">
        <v>4301</v>
      </c>
      <c r="E1014" t="s">
        <v>4304</v>
      </c>
      <c r="F1014" t="s">
        <v>2646</v>
      </c>
      <c r="G1014" t="s">
        <v>5953</v>
      </c>
      <c r="H1014" t="s">
        <v>5954</v>
      </c>
      <c r="I1014" t="s">
        <v>4124</v>
      </c>
      <c r="J1014" t="str">
        <f t="shared" si="15"/>
        <v>var ECOLE_0511388G=L.circle([49.161635,4.0445024], 50, {color:'purple',fillColor:'purple',fillOpacity: 0.5});ECOLE_0511388G.bindPopup('&lt;p align=center&gt; &lt;font size=2&gt;&lt;b&gt;&lt;u&gt;ECOLE PRIMAIRE PÔLE SCOLAIRE DE RILLY-LA-MONT&lt;/b&gt;&lt;/u&gt;&lt;br&gt; (public)&lt;br&gt;&lt;br&gt;&lt;i&gt;RILLY-LA-MONTAGNE');ECOLE_0511388G.addTo(ECOLE);</v>
      </c>
    </row>
    <row r="1015" spans="1:10" x14ac:dyDescent="0.2">
      <c r="A1015" t="s">
        <v>2647</v>
      </c>
      <c r="B1015" t="s">
        <v>2648</v>
      </c>
      <c r="C1015" t="s">
        <v>673</v>
      </c>
      <c r="D1015" t="s">
        <v>4301</v>
      </c>
      <c r="E1015" t="s">
        <v>4304</v>
      </c>
      <c r="F1015" t="s">
        <v>553</v>
      </c>
      <c r="G1015" t="s">
        <v>5955</v>
      </c>
      <c r="H1015" t="s">
        <v>5956</v>
      </c>
      <c r="I1015" t="s">
        <v>3075</v>
      </c>
      <c r="J1015" t="str">
        <f t="shared" si="15"/>
        <v>var ECOLE_0510396D=L.circle([49.2591124,3.8599681], 50, {color:'purple',fillColor:'purple',fillOpacity: 0.5});ECOLE_0510396D.bindPopup('&lt;p align=center&gt; &lt;font size=2&gt;&lt;b&gt;&lt;u&gt;ECOLE PRIMAIRE&lt;/b&gt;&lt;/u&gt;&lt;br&gt; (public)&lt;br&gt;&lt;br&gt;&lt;i&gt;ROSNAY');ECOLE_0510396D.addTo(ECOLE);</v>
      </c>
    </row>
    <row r="1016" spans="1:10" x14ac:dyDescent="0.2">
      <c r="A1016" t="s">
        <v>2649</v>
      </c>
      <c r="B1016" t="s">
        <v>2650</v>
      </c>
      <c r="C1016" t="s">
        <v>673</v>
      </c>
      <c r="D1016" t="s">
        <v>4301</v>
      </c>
      <c r="E1016" t="s">
        <v>4304</v>
      </c>
      <c r="F1016" t="s">
        <v>553</v>
      </c>
      <c r="G1016" t="s">
        <v>5957</v>
      </c>
      <c r="H1016" t="s">
        <v>5958</v>
      </c>
      <c r="I1016" t="s">
        <v>3077</v>
      </c>
      <c r="J1016" t="str">
        <f t="shared" si="15"/>
        <v>var ECOLE_0510397E=L.circle([49.1961325,3.949675], 50, {color:'purple',fillColor:'purple',fillOpacity: 0.5});ECOLE_0510397E.bindPopup('&lt;p align=center&gt; &lt;font size=2&gt;&lt;b&gt;&lt;u&gt;ECOLE ELEMENTAIRE&lt;/b&gt;&lt;/u&gt;&lt;br&gt; (public)&lt;br&gt;&lt;br&gt;&lt;i&gt;SACY');ECOLE_0510397E.addTo(ECOLE);</v>
      </c>
    </row>
    <row r="1017" spans="1:10" x14ac:dyDescent="0.2">
      <c r="A1017" t="s">
        <v>2651</v>
      </c>
      <c r="B1017" t="s">
        <v>2652</v>
      </c>
      <c r="C1017" t="s">
        <v>673</v>
      </c>
      <c r="D1017" t="s">
        <v>4301</v>
      </c>
      <c r="E1017" t="s">
        <v>4304</v>
      </c>
      <c r="F1017" t="s">
        <v>553</v>
      </c>
      <c r="G1017" t="s">
        <v>5959</v>
      </c>
      <c r="H1017" t="s">
        <v>5960</v>
      </c>
      <c r="I1017" t="s">
        <v>3075</v>
      </c>
      <c r="J1017" t="str">
        <f t="shared" si="15"/>
        <v>var ECOLE_0510795M=L.circle([48.8107195,4.599444], 50, {color:'purple',fillColor:'purple',fillOpacity: 0.5});ECOLE_0510795M.bindPopup('&lt;p align=center&gt; &lt;font size=2&gt;&lt;b&gt;&lt;u&gt;ECOLE PRIMAIRE&lt;/b&gt;&lt;/u&gt;&lt;br&gt; (public)&lt;br&gt;&lt;br&gt;&lt;i&gt;SAINT-AMAND-SUR-FION');ECOLE_0510795M.addTo(ECOLE);</v>
      </c>
    </row>
    <row r="1018" spans="1:10" x14ac:dyDescent="0.2">
      <c r="A1018" t="s">
        <v>2653</v>
      </c>
      <c r="B1018" t="s">
        <v>2654</v>
      </c>
      <c r="C1018" t="s">
        <v>673</v>
      </c>
      <c r="D1018" t="s">
        <v>4301</v>
      </c>
      <c r="E1018" t="s">
        <v>4304</v>
      </c>
      <c r="F1018" t="s">
        <v>3409</v>
      </c>
      <c r="G1018" t="s">
        <v>5961</v>
      </c>
      <c r="H1018" t="s">
        <v>5962</v>
      </c>
      <c r="I1018" t="s">
        <v>4125</v>
      </c>
      <c r="J1018" t="str">
        <f t="shared" si="15"/>
        <v>var ECOLE_0511403Y=L.circle([49.2625346,3.9910414], 50, {color:'purple',fillColor:'purple',fillOpacity: 0.5});ECOLE_0511403Y.bindPopup('&lt;p align=center&gt; &lt;font size=2&gt;&lt;b&gt;&lt;u&gt;ECOLE MATERNELLE PAULINE KERGOMARD&lt;/b&gt;&lt;/u&gt;&lt;br&gt; (public)&lt;br&gt;&lt;br&gt;&lt;i&gt;SAINT-BRICE-COURCELLES');ECOLE_0511403Y.addTo(ECOLE);</v>
      </c>
    </row>
    <row r="1019" spans="1:10" x14ac:dyDescent="0.2">
      <c r="A1019" t="s">
        <v>2653</v>
      </c>
      <c r="B1019" t="s">
        <v>2655</v>
      </c>
      <c r="C1019" t="s">
        <v>673</v>
      </c>
      <c r="D1019" t="s">
        <v>4301</v>
      </c>
      <c r="E1019" t="s">
        <v>4304</v>
      </c>
      <c r="F1019" t="s">
        <v>3088</v>
      </c>
      <c r="G1019" t="s">
        <v>5963</v>
      </c>
      <c r="H1019" t="s">
        <v>5964</v>
      </c>
      <c r="I1019" t="s">
        <v>4126</v>
      </c>
      <c r="J1019" t="str">
        <f t="shared" si="15"/>
        <v>var ECOLE_0511485M=L.circle([49.2623926,3.9888381], 50, {color:'purple',fillColor:'purple',fillOpacity: 0.5});ECOLE_0511485M.bindPopup('&lt;p align=center&gt; &lt;font size=2&gt;&lt;b&gt;&lt;u&gt;ECOLE ELEMENTAIRE APPLICATION JACQUES PREVERT&lt;/b&gt;&lt;/u&gt;&lt;br&gt; (public)&lt;br&gt;&lt;br&gt;&lt;i&gt;SAINT-BRICE-COURCELLES');ECOLE_0511485M.addTo(ECOLE);</v>
      </c>
    </row>
    <row r="1020" spans="1:10" x14ac:dyDescent="0.2">
      <c r="A1020" t="s">
        <v>2656</v>
      </c>
      <c r="B1020" t="s">
        <v>2657</v>
      </c>
      <c r="C1020" t="s">
        <v>673</v>
      </c>
      <c r="D1020" t="s">
        <v>4301</v>
      </c>
      <c r="E1020" t="s">
        <v>4304</v>
      </c>
      <c r="F1020" t="s">
        <v>553</v>
      </c>
      <c r="G1020" t="s">
        <v>5965</v>
      </c>
      <c r="H1020" t="s">
        <v>5966</v>
      </c>
      <c r="I1020" t="s">
        <v>3077</v>
      </c>
      <c r="J1020" t="str">
        <f t="shared" si="15"/>
        <v>var ECOLE_0510745H=L.circle([49.2388885,4.5008817], 50, {color:'purple',fillColor:'purple',fillOpacity: 0.5});ECOLE_0510745H.bindPopup('&lt;p align=center&gt; &lt;font size=2&gt;&lt;b&gt;&lt;u&gt;ECOLE ELEMENTAIRE&lt;/b&gt;&lt;/u&gt;&lt;br&gt; (public)&lt;br&gt;&lt;br&gt;&lt;i&gt;SAINTE-MARIE-A-PY');ECOLE_0510745H.addTo(ECOLE);</v>
      </c>
    </row>
    <row r="1021" spans="1:10" x14ac:dyDescent="0.2">
      <c r="A1021" t="s">
        <v>2658</v>
      </c>
      <c r="B1021" t="s">
        <v>2659</v>
      </c>
      <c r="C1021" t="s">
        <v>673</v>
      </c>
      <c r="D1021" t="s">
        <v>4301</v>
      </c>
      <c r="E1021" t="s">
        <v>4304</v>
      </c>
      <c r="F1021" t="s">
        <v>553</v>
      </c>
      <c r="G1021" t="s">
        <v>5967</v>
      </c>
      <c r="H1021" t="s">
        <v>5968</v>
      </c>
      <c r="I1021" t="s">
        <v>3077</v>
      </c>
      <c r="J1021" t="str">
        <f t="shared" si="15"/>
        <v>var ECOLE_0511037A=L.circle([48.6198679,4.7768749], 50, {color:'purple',fillColor:'purple',fillOpacity: 0.5});ECOLE_0511037A.bindPopup('&lt;p align=center&gt; &lt;font size=2&gt;&lt;b&gt;&lt;u&gt;ECOLE ELEMENTAIRE&lt;/b&gt;&lt;/u&gt;&lt;br&gt; (public)&lt;br&gt;&lt;br&gt;&lt;i&gt;SAINTE-MARIE-DU-LAC-NUISEMENT');ECOLE_0511037A.addTo(ECOLE);</v>
      </c>
    </row>
    <row r="1022" spans="1:10" x14ac:dyDescent="0.2">
      <c r="A1022" t="s">
        <v>411</v>
      </c>
      <c r="B1022" t="s">
        <v>2660</v>
      </c>
      <c r="C1022" t="s">
        <v>673</v>
      </c>
      <c r="D1022" t="s">
        <v>4301</v>
      </c>
      <c r="E1022" t="s">
        <v>4304</v>
      </c>
      <c r="F1022" t="s">
        <v>3410</v>
      </c>
      <c r="G1022" t="s">
        <v>5969</v>
      </c>
      <c r="H1022" t="s">
        <v>5970</v>
      </c>
      <c r="I1022" t="s">
        <v>4127</v>
      </c>
      <c r="J1022" t="str">
        <f t="shared" si="15"/>
        <v>var ECOLE_0510707S=L.circle([49.0883143,4.8950828], 50, {color:'purple',fillColor:'purple',fillOpacity: 0.5});ECOLE_0510707S.bindPopup('&lt;p align=center&gt; &lt;font size=2&gt;&lt;b&gt;&lt;u&gt;ECOLE ELEMENTAIRE CENTRE VILLE&lt;/b&gt;&lt;/u&gt;&lt;br&gt; (public)&lt;br&gt;&lt;br&gt;&lt;i&gt;SAINTE-MENEHOULD');ECOLE_0510707S.addTo(ECOLE);</v>
      </c>
    </row>
    <row r="1023" spans="1:10" x14ac:dyDescent="0.2">
      <c r="A1023" t="s">
        <v>411</v>
      </c>
      <c r="B1023" t="s">
        <v>2661</v>
      </c>
      <c r="C1023" t="s">
        <v>673</v>
      </c>
      <c r="D1023" t="s">
        <v>4301</v>
      </c>
      <c r="E1023" t="s">
        <v>4304</v>
      </c>
      <c r="F1023" t="s">
        <v>3185</v>
      </c>
      <c r="G1023" t="s">
        <v>5971</v>
      </c>
      <c r="H1023" t="s">
        <v>5972</v>
      </c>
      <c r="I1023" t="s">
        <v>3871</v>
      </c>
      <c r="J1023" t="str">
        <f t="shared" si="15"/>
        <v>var ECOLE_0510709U=L.circle([49.0923343,4.894986], 50, {color:'purple',fillColor:'purple',fillOpacity: 0.5});ECOLE_0510709U.bindPopup('&lt;p align=center&gt; &lt;font size=2&gt;&lt;b&gt;&lt;u&gt;ECOLE MATERNELLE CENTRE&lt;/b&gt;&lt;/u&gt;&lt;br&gt; (public)&lt;br&gt;&lt;br&gt;&lt;i&gt;SAINTE-MENEHOULD');ECOLE_0510709U.addTo(ECOLE);</v>
      </c>
    </row>
    <row r="1024" spans="1:10" x14ac:dyDescent="0.2">
      <c r="A1024" t="s">
        <v>411</v>
      </c>
      <c r="B1024" t="s">
        <v>2662</v>
      </c>
      <c r="C1024" t="s">
        <v>673</v>
      </c>
      <c r="D1024" t="s">
        <v>4301</v>
      </c>
      <c r="E1024" t="s">
        <v>4304</v>
      </c>
      <c r="F1024" t="s">
        <v>3411</v>
      </c>
      <c r="G1024" t="s">
        <v>5973</v>
      </c>
      <c r="H1024" t="s">
        <v>5974</v>
      </c>
      <c r="I1024" t="s">
        <v>4128</v>
      </c>
      <c r="J1024" t="str">
        <f t="shared" si="15"/>
        <v>var ECOLE_0510710V=L.circle([49.0934401,4.9165674], 50, {color:'purple',fillColor:'purple',fillOpacity: 0.5});ECOLE_0510710V.bindPopup('&lt;p align=center&gt; &lt;font size=2&gt;&lt;b&gt;&lt;u&gt;ECOLE ELEMENTAIRE ROBERT LANCELOT&lt;/b&gt;&lt;/u&gt;&lt;br&gt; (public)&lt;br&gt;&lt;br&gt;&lt;i&gt;SAINTE-MENEHOULD');ECOLE_0510710V.addTo(ECOLE);</v>
      </c>
    </row>
    <row r="1025" spans="1:10" x14ac:dyDescent="0.2">
      <c r="A1025" t="s">
        <v>411</v>
      </c>
      <c r="B1025" t="s">
        <v>2663</v>
      </c>
      <c r="C1025" t="s">
        <v>673</v>
      </c>
      <c r="D1025" t="s">
        <v>4301</v>
      </c>
      <c r="E1025" t="s">
        <v>4304</v>
      </c>
      <c r="F1025" t="s">
        <v>3411</v>
      </c>
      <c r="G1025" t="s">
        <v>5975</v>
      </c>
      <c r="H1025" t="s">
        <v>5976</v>
      </c>
      <c r="I1025" t="s">
        <v>4129</v>
      </c>
      <c r="J1025" t="str">
        <f t="shared" si="15"/>
        <v>var ECOLE_0510712X=L.circle([49.0946856,4.9200757], 50, {color:'purple',fillColor:'purple',fillOpacity: 0.5});ECOLE_0510712X.bindPopup('&lt;p align=center&gt; &lt;font size=2&gt;&lt;b&gt;&lt;u&gt;ECOLE MATERNELLE ROBERT LANCELOT&lt;/b&gt;&lt;/u&gt;&lt;br&gt; (public)&lt;br&gt;&lt;br&gt;&lt;i&gt;SAINTE-MENEHOULD');ECOLE_0510712X.addTo(ECOLE);</v>
      </c>
    </row>
    <row r="1026" spans="1:10" x14ac:dyDescent="0.2">
      <c r="A1026" t="s">
        <v>411</v>
      </c>
      <c r="B1026" t="s">
        <v>2664</v>
      </c>
      <c r="C1026" t="s">
        <v>674</v>
      </c>
      <c r="D1026" t="s">
        <v>4301</v>
      </c>
      <c r="E1026" t="s">
        <v>4304</v>
      </c>
      <c r="F1026" t="s">
        <v>3322</v>
      </c>
      <c r="G1026" t="s">
        <v>5977</v>
      </c>
      <c r="H1026" t="s">
        <v>5978</v>
      </c>
      <c r="I1026" t="s">
        <v>3950</v>
      </c>
      <c r="J1026" t="str">
        <f t="shared" si="15"/>
        <v>var ECOLE_0511357Y=L.circle([49.091894,4.8939894], 50, {color:'purple',fillColor:'purple',fillOpacity: 0.5});ECOLE_0511357Y.bindPopup('&lt;p align=center&gt; &lt;font size=2&gt;&lt;b&gt;&lt;u&gt;ECOLE PRIMAIRE SAINT CHARLES&lt;/b&gt;&lt;/u&gt;&lt;br&gt; (privé)&lt;br&gt;&lt;br&gt;&lt;i&gt;SAINTE-MENEHOULD');ECOLE_0511357Y.addTo(ECOLE);</v>
      </c>
    </row>
    <row r="1027" spans="1:10" x14ac:dyDescent="0.2">
      <c r="A1027" t="s">
        <v>2665</v>
      </c>
      <c r="B1027" t="s">
        <v>2666</v>
      </c>
      <c r="C1027" t="s">
        <v>673</v>
      </c>
      <c r="D1027" t="s">
        <v>4301</v>
      </c>
      <c r="E1027" t="s">
        <v>4304</v>
      </c>
      <c r="F1027" t="s">
        <v>553</v>
      </c>
      <c r="G1027" t="s">
        <v>5979</v>
      </c>
      <c r="H1027" t="s">
        <v>5980</v>
      </c>
      <c r="I1027" t="s">
        <v>3075</v>
      </c>
      <c r="J1027" t="str">
        <f t="shared" ref="J1027:J1090" si="16">"var "&amp;D1027&amp;"_"&amp;B1027&amp;"=L.circle(["&amp;G1027&amp;","&amp;H1027&amp;"], 50, {color:'"&amp; E1027&amp;"',fillColor:'"&amp;E1027&amp;"',fillOpacity: 0.5});"&amp;D1027&amp;"_"&amp;B1027&amp;".bindPopup('&lt;p align=center&gt; &lt;font size=2&gt;&lt;b&gt;&lt;u&gt;"&amp;I1027&amp;"&lt;/b&gt;&lt;/u&gt;&lt;br&gt; "&amp;C1027&amp;"&lt;br&gt;&lt;br&gt;&lt;i&gt;"&amp;A1027&amp;"');"&amp;D1027&amp;"_"&amp;B1027&amp;".addTo("&amp;D1027&amp;");"</f>
        <v>var ECOLE_0510620X=L.circle([49.0264463,4.4208498], 50, {color:'purple',fillColor:'purple',fillOpacity: 0.5});ECOLE_0510620X.bindPopup('&lt;p align=center&gt; &lt;font size=2&gt;&lt;b&gt;&lt;u&gt;ECOLE PRIMAIRE&lt;/b&gt;&lt;/u&gt;&lt;br&gt; (public)&lt;br&gt;&lt;br&gt;&lt;i&gt;SAINT-ETIENNE-AU-TEMPLE');ECOLE_0510620X.addTo(ECOLE);</v>
      </c>
    </row>
    <row r="1028" spans="1:10" x14ac:dyDescent="0.2">
      <c r="A1028" t="s">
        <v>2667</v>
      </c>
      <c r="B1028" t="s">
        <v>2668</v>
      </c>
      <c r="C1028" t="s">
        <v>673</v>
      </c>
      <c r="D1028" t="s">
        <v>4301</v>
      </c>
      <c r="E1028" t="s">
        <v>4304</v>
      </c>
      <c r="F1028" t="s">
        <v>553</v>
      </c>
      <c r="G1028" t="s">
        <v>5981</v>
      </c>
      <c r="H1028" t="s">
        <v>5982</v>
      </c>
      <c r="I1028" t="s">
        <v>3075</v>
      </c>
      <c r="J1028" t="str">
        <f t="shared" si="16"/>
        <v>var ECOLE_0510890R=L.circle([48.6834064,4.882452], 50, {color:'purple',fillColor:'purple',fillOpacity: 0.5});ECOLE_0510890R.bindPopup('&lt;p align=center&gt; &lt;font size=2&gt;&lt;b&gt;&lt;u&gt;ECOLE PRIMAIRE&lt;/b&gt;&lt;/u&gt;&lt;br&gt; (public)&lt;br&gt;&lt;br&gt;&lt;i&gt;SAINT-EULIEN');ECOLE_0510890R.addTo(ECOLE);</v>
      </c>
    </row>
    <row r="1029" spans="1:10" x14ac:dyDescent="0.2">
      <c r="A1029" t="s">
        <v>2669</v>
      </c>
      <c r="B1029" t="s">
        <v>2670</v>
      </c>
      <c r="C1029" t="s">
        <v>673</v>
      </c>
      <c r="D1029" t="s">
        <v>4301</v>
      </c>
      <c r="E1029" t="s">
        <v>4304</v>
      </c>
      <c r="F1029" t="s">
        <v>553</v>
      </c>
      <c r="G1029" t="s">
        <v>5983</v>
      </c>
      <c r="H1029" t="s">
        <v>5984</v>
      </c>
      <c r="I1029" t="s">
        <v>3075</v>
      </c>
      <c r="J1029" t="str">
        <f t="shared" si="16"/>
        <v>var ECOLE_0510405N=L.circle([49.1724328,4.4658237], 50, {color:'purple',fillColor:'purple',fillOpacity: 0.5});ECOLE_0510405N.bindPopup('&lt;p align=center&gt; &lt;font size=2&gt;&lt;b&gt;&lt;u&gt;ECOLE PRIMAIRE&lt;/b&gt;&lt;/u&gt;&lt;br&gt; (public)&lt;br&gt;&lt;br&gt;&lt;i&gt;SAINT-HILAIRE-LE-GRAND');ECOLE_0510405N.addTo(ECOLE);</v>
      </c>
    </row>
    <row r="1030" spans="1:10" x14ac:dyDescent="0.2">
      <c r="A1030" t="s">
        <v>2671</v>
      </c>
      <c r="B1030" t="s">
        <v>2672</v>
      </c>
      <c r="C1030" t="s">
        <v>673</v>
      </c>
      <c r="D1030" t="s">
        <v>4301</v>
      </c>
      <c r="E1030" t="s">
        <v>4304</v>
      </c>
      <c r="F1030" t="s">
        <v>553</v>
      </c>
      <c r="G1030" t="s">
        <v>5985</v>
      </c>
      <c r="H1030" t="s">
        <v>5986</v>
      </c>
      <c r="I1030" t="s">
        <v>1448</v>
      </c>
      <c r="J1030" t="str">
        <f t="shared" si="16"/>
        <v>var ECOLE_0510285H=L.circle([49.2741619,4.3892102], 50, {color:'purple',fillColor:'purple',fillOpacity: 0.5});ECOLE_0510285H.bindPopup('&lt;p align=center&gt; &lt;font size=2&gt;&lt;b&gt;&lt;u&gt;ECOLE MATERNELLE&lt;/b&gt;&lt;/u&gt;&lt;br&gt; (public)&lt;br&gt;&lt;br&gt;&lt;i&gt;SAINT-HILAIRE-LE-PETIT');ECOLE_0510285H.addTo(ECOLE);</v>
      </c>
    </row>
    <row r="1031" spans="1:10" x14ac:dyDescent="0.2">
      <c r="A1031" t="s">
        <v>2673</v>
      </c>
      <c r="B1031" t="s">
        <v>2674</v>
      </c>
      <c r="C1031" t="s">
        <v>673</v>
      </c>
      <c r="D1031" t="s">
        <v>4301</v>
      </c>
      <c r="E1031" t="s">
        <v>4304</v>
      </c>
      <c r="F1031" t="s">
        <v>3412</v>
      </c>
      <c r="G1031" t="s">
        <v>5987</v>
      </c>
      <c r="H1031" t="s">
        <v>5988</v>
      </c>
      <c r="I1031" t="s">
        <v>4131</v>
      </c>
      <c r="J1031" t="str">
        <f t="shared" si="16"/>
        <v>var ECOLE_0510214F=L.circle([48.5461532,3.7627317], 50, {color:'purple',fillColor:'purple',fillOpacity: 0.5});ECOLE_0510214F.bindPopup('&lt;p align=center&gt; &lt;font size=2&gt;&lt;b&gt;&lt;u&gt;ECOLE ELEMENTAIRE H.DE SAUVAGE&lt;/b&gt;&lt;/u&gt;&lt;br&gt; (public)&lt;br&gt;&lt;br&gt;&lt;i&gt;SAINT-JUST-SAUVAGE');ECOLE_0510214F.addTo(ECOLE);</v>
      </c>
    </row>
    <row r="1032" spans="1:10" x14ac:dyDescent="0.2">
      <c r="A1032" t="s">
        <v>2673</v>
      </c>
      <c r="B1032" t="s">
        <v>2675</v>
      </c>
      <c r="C1032" t="s">
        <v>673</v>
      </c>
      <c r="D1032" t="s">
        <v>4301</v>
      </c>
      <c r="E1032" t="s">
        <v>4304</v>
      </c>
      <c r="F1032" t="s">
        <v>553</v>
      </c>
      <c r="G1032" t="s">
        <v>5989</v>
      </c>
      <c r="H1032" t="s">
        <v>5990</v>
      </c>
      <c r="I1032" t="s">
        <v>1448</v>
      </c>
      <c r="J1032" t="str">
        <f t="shared" si="16"/>
        <v>var ECOLE_0512010H=L.circle([48.5466719,3.7632134], 50, {color:'purple',fillColor:'purple',fillOpacity: 0.5});ECOLE_0512010H.bindPopup('&lt;p align=center&gt; &lt;font size=2&gt;&lt;b&gt;&lt;u&gt;ECOLE MATERNELLE&lt;/b&gt;&lt;/u&gt;&lt;br&gt; (public)&lt;br&gt;&lt;br&gt;&lt;i&gt;SAINT-JUST-SAUVAGE');ECOLE_0512010H.addTo(ECOLE);</v>
      </c>
    </row>
    <row r="1033" spans="1:10" x14ac:dyDescent="0.2">
      <c r="A1033" t="s">
        <v>6546</v>
      </c>
      <c r="B1033" t="s">
        <v>2676</v>
      </c>
      <c r="C1033" t="s">
        <v>673</v>
      </c>
      <c r="D1033" t="s">
        <v>4301</v>
      </c>
      <c r="E1033" t="s">
        <v>4304</v>
      </c>
      <c r="F1033" t="s">
        <v>553</v>
      </c>
      <c r="G1033" t="s">
        <v>5991</v>
      </c>
      <c r="H1033" t="s">
        <v>5992</v>
      </c>
      <c r="I1033" t="s">
        <v>1448</v>
      </c>
      <c r="J1033" t="str">
        <f t="shared" si="16"/>
        <v>var ECOLE_0511119P=L.circle([49.0118375,3.8655671], 50, {color:'purple',fillColor:'purple',fillOpacity: 0.5});ECOLE_0511119P.bindPopup('&lt;p align=center&gt; &lt;font size=2&gt;&lt;b&gt;&lt;u&gt;ECOLE MATERNELLE&lt;/b&gt;&lt;/u&gt;&lt;br&gt; (public)&lt;br&gt;&lt;br&gt;&lt;i&gt;SAINT-MARTIN-D\'ABLOIS');ECOLE_0511119P.addTo(ECOLE);</v>
      </c>
    </row>
    <row r="1034" spans="1:10" x14ac:dyDescent="0.2">
      <c r="A1034" t="s">
        <v>6546</v>
      </c>
      <c r="B1034" t="s">
        <v>2677</v>
      </c>
      <c r="C1034" t="s">
        <v>673</v>
      </c>
      <c r="D1034" t="s">
        <v>4301</v>
      </c>
      <c r="E1034" t="s">
        <v>4304</v>
      </c>
      <c r="F1034" t="s">
        <v>553</v>
      </c>
      <c r="G1034" t="s">
        <v>5993</v>
      </c>
      <c r="H1034" t="s">
        <v>5994</v>
      </c>
      <c r="I1034" t="s">
        <v>3077</v>
      </c>
      <c r="J1034" t="str">
        <f t="shared" si="16"/>
        <v>var ECOLE_0512053E=L.circle([49.0156839,3.8717273], 50, {color:'purple',fillColor:'purple',fillOpacity: 0.5});ECOLE_0512053E.bindPopup('&lt;p align=center&gt; &lt;font size=2&gt;&lt;b&gt;&lt;u&gt;ECOLE ELEMENTAIRE&lt;/b&gt;&lt;/u&gt;&lt;br&gt; (public)&lt;br&gt;&lt;br&gt;&lt;i&gt;SAINT-MARTIN-D\'ABLOIS');ECOLE_0512053E.addTo(ECOLE);</v>
      </c>
    </row>
    <row r="1035" spans="1:10" x14ac:dyDescent="0.2">
      <c r="A1035" t="s">
        <v>2678</v>
      </c>
      <c r="B1035" t="s">
        <v>2679</v>
      </c>
      <c r="C1035" t="s">
        <v>673</v>
      </c>
      <c r="D1035" t="s">
        <v>4301</v>
      </c>
      <c r="E1035" t="s">
        <v>4304</v>
      </c>
      <c r="F1035" t="s">
        <v>553</v>
      </c>
      <c r="G1035" t="s">
        <v>5995</v>
      </c>
      <c r="H1035" t="s">
        <v>5996</v>
      </c>
      <c r="I1035" t="s">
        <v>3075</v>
      </c>
      <c r="J1035" t="str">
        <f t="shared" si="16"/>
        <v>var ECOLE_0510622Z=L.circle([48.9755915,4.341931], 50, {color:'purple',fillColor:'purple',fillOpacity: 0.5});ECOLE_0510622Z.bindPopup('&lt;p align=center&gt; &lt;font size=2&gt;&lt;b&gt;&lt;u&gt;ECOLE PRIMAIRE&lt;/b&gt;&lt;/u&gt;&lt;br&gt; (public)&lt;br&gt;&lt;br&gt;&lt;i&gt;SAINT-MARTIN-SUR-LE-PRE');ECOLE_0510622Z.addTo(ECOLE);</v>
      </c>
    </row>
    <row r="1036" spans="1:10" x14ac:dyDescent="0.2">
      <c r="A1036" t="s">
        <v>2680</v>
      </c>
      <c r="B1036" t="s">
        <v>2681</v>
      </c>
      <c r="C1036" t="s">
        <v>673</v>
      </c>
      <c r="D1036" t="s">
        <v>4301</v>
      </c>
      <c r="E1036" t="s">
        <v>4304</v>
      </c>
      <c r="F1036" t="s">
        <v>553</v>
      </c>
      <c r="G1036" t="s">
        <v>5997</v>
      </c>
      <c r="H1036" t="s">
        <v>5998</v>
      </c>
      <c r="I1036" t="s">
        <v>3077</v>
      </c>
      <c r="J1036" t="str">
        <f t="shared" si="16"/>
        <v>var ECOLE_0510407R=L.circle([49.3136482,4.264285], 50, {color:'purple',fillColor:'purple',fillOpacity: 0.5});ECOLE_0510407R.bindPopup('&lt;p align=center&gt; &lt;font size=2&gt;&lt;b&gt;&lt;u&gt;ECOLE ELEMENTAIRE&lt;/b&gt;&lt;/u&gt;&lt;br&gt; (public)&lt;br&gt;&lt;br&gt;&lt;i&gt;SAINT-MASMES');ECOLE_0510407R.addTo(ECOLE);</v>
      </c>
    </row>
    <row r="1037" spans="1:10" x14ac:dyDescent="0.2">
      <c r="A1037" t="s">
        <v>492</v>
      </c>
      <c r="B1037" t="s">
        <v>2682</v>
      </c>
      <c r="C1037" t="s">
        <v>673</v>
      </c>
      <c r="D1037" t="s">
        <v>4301</v>
      </c>
      <c r="E1037" t="s">
        <v>4304</v>
      </c>
      <c r="F1037" t="s">
        <v>3413</v>
      </c>
      <c r="G1037" t="s">
        <v>5999</v>
      </c>
      <c r="H1037" t="s">
        <v>6000</v>
      </c>
      <c r="I1037" t="s">
        <v>4132</v>
      </c>
      <c r="J1037" t="str">
        <f t="shared" si="16"/>
        <v>var ECOLE_0511989K=L.circle([48.9549176,4.3874695], 50, {color:'purple',fillColor:'purple',fillOpacity: 0.5});ECOLE_0511989K.bindPopup('&lt;p align=center&gt; &lt;font size=2&gt;&lt;b&gt;&lt;u&gt;ECOLE ELEMENTAIRE ANTOINE DE ST EXUPERY&lt;/b&gt;&lt;/u&gt;&lt;br&gt; (public)&lt;br&gt;&lt;br&gt;&lt;i&gt;SAINT-MEMMIE');ECOLE_0511989K.addTo(ECOLE);</v>
      </c>
    </row>
    <row r="1038" spans="1:10" x14ac:dyDescent="0.2">
      <c r="A1038" t="s">
        <v>492</v>
      </c>
      <c r="B1038" t="s">
        <v>2683</v>
      </c>
      <c r="C1038" t="s">
        <v>673</v>
      </c>
      <c r="D1038" t="s">
        <v>4301</v>
      </c>
      <c r="E1038" t="s">
        <v>4304</v>
      </c>
      <c r="F1038" t="s">
        <v>3285</v>
      </c>
      <c r="G1038" t="s">
        <v>6001</v>
      </c>
      <c r="H1038" t="s">
        <v>6002</v>
      </c>
      <c r="I1038" t="s">
        <v>4133</v>
      </c>
      <c r="J1038" t="str">
        <f t="shared" si="16"/>
        <v>var ECOLE_0512147G=L.circle([48.9539947,4.3876361], 50, {color:'purple',fillColor:'purple',fillOpacity: 0.5});ECOLE_0512147G.bindPopup('&lt;p align=center&gt; &lt;font size=2&gt;&lt;b&gt;&lt;u&gt;ECOLE MATERNELLE LE PETIT PRINCE&lt;/b&gt;&lt;/u&gt;&lt;br&gt; (public)&lt;br&gt;&lt;br&gt;&lt;i&gt;SAINT-MEMMIE');ECOLE_0512147G.addTo(ECOLE);</v>
      </c>
    </row>
    <row r="1039" spans="1:10" x14ac:dyDescent="0.2">
      <c r="A1039" t="s">
        <v>2684</v>
      </c>
      <c r="B1039" t="s">
        <v>2685</v>
      </c>
      <c r="C1039" t="s">
        <v>673</v>
      </c>
      <c r="D1039" t="s">
        <v>4301</v>
      </c>
      <c r="E1039" t="s">
        <v>4304</v>
      </c>
      <c r="F1039" t="s">
        <v>553</v>
      </c>
      <c r="G1039" t="s">
        <v>6003</v>
      </c>
      <c r="H1039" t="s">
        <v>6004</v>
      </c>
      <c r="I1039" t="s">
        <v>3075</v>
      </c>
      <c r="J1039" t="str">
        <f t="shared" si="16"/>
        <v>var ECOLE_0510854B=L.circle([48.6105698,4.4072417], 50, {color:'purple',fillColor:'purple',fillOpacity: 0.5});ECOLE_0510854B.bindPopup('&lt;p align=center&gt; &lt;font size=2&gt;&lt;b&gt;&lt;u&gt;ECOLE PRIMAIRE&lt;/b&gt;&lt;/u&gt;&lt;br&gt; (public)&lt;br&gt;&lt;br&gt;&lt;i&gt;SAINT-OUEN-DOMPROT');ECOLE_0510854B.addTo(ECOLE);</v>
      </c>
    </row>
    <row r="1040" spans="1:10" x14ac:dyDescent="0.2">
      <c r="A1040" t="s">
        <v>2686</v>
      </c>
      <c r="B1040" t="s">
        <v>2687</v>
      </c>
      <c r="C1040" t="s">
        <v>673</v>
      </c>
      <c r="D1040" t="s">
        <v>4301</v>
      </c>
      <c r="E1040" t="s">
        <v>4304</v>
      </c>
      <c r="F1040" t="s">
        <v>553</v>
      </c>
      <c r="G1040" t="s">
        <v>6005</v>
      </c>
      <c r="H1040" t="s">
        <v>6006</v>
      </c>
      <c r="I1040" t="s">
        <v>3077</v>
      </c>
      <c r="J1040" t="str">
        <f t="shared" si="16"/>
        <v>var ECOLE_0510680M=L.circle([49.0568169,4.5806638], 50, {color:'purple',fillColor:'purple',fillOpacity: 0.5});ECOLE_0510680M.bindPopup('&lt;p align=center&gt; &lt;font size=2&gt;&lt;b&gt;&lt;u&gt;ECOLE ELEMENTAIRE&lt;/b&gt;&lt;/u&gt;&lt;br&gt; (public)&lt;br&gt;&lt;br&gt;&lt;i&gt;SAINT-REMY-SUR-BUSSY');ECOLE_0510680M.addTo(ECOLE);</v>
      </c>
    </row>
    <row r="1041" spans="1:10" x14ac:dyDescent="0.2">
      <c r="A1041" t="s">
        <v>2686</v>
      </c>
      <c r="B1041" t="s">
        <v>2688</v>
      </c>
      <c r="C1041" t="s">
        <v>673</v>
      </c>
      <c r="D1041" t="s">
        <v>4301</v>
      </c>
      <c r="E1041" t="s">
        <v>4304</v>
      </c>
      <c r="F1041" t="s">
        <v>553</v>
      </c>
      <c r="G1041" t="s">
        <v>6007</v>
      </c>
      <c r="H1041" t="s">
        <v>6008</v>
      </c>
      <c r="I1041" t="s">
        <v>1448</v>
      </c>
      <c r="J1041" t="str">
        <f t="shared" si="16"/>
        <v>var ECOLE_0512021V=L.circle([49.0567225,4.5806664], 50, {color:'purple',fillColor:'purple',fillOpacity: 0.5});ECOLE_0512021V.bindPopup('&lt;p align=center&gt; &lt;font size=2&gt;&lt;b&gt;&lt;u&gt;ECOLE MATERNELLE&lt;/b&gt;&lt;/u&gt;&lt;br&gt; (public)&lt;br&gt;&lt;br&gt;&lt;i&gt;SAINT-REMY-SUR-BUSSY');ECOLE_0512021V.addTo(ECOLE);</v>
      </c>
    </row>
    <row r="1042" spans="1:10" x14ac:dyDescent="0.2">
      <c r="A1042" t="s">
        <v>414</v>
      </c>
      <c r="B1042" t="s">
        <v>2689</v>
      </c>
      <c r="C1042" t="s">
        <v>673</v>
      </c>
      <c r="D1042" t="s">
        <v>4301</v>
      </c>
      <c r="E1042" t="s">
        <v>4304</v>
      </c>
      <c r="F1042" t="s">
        <v>553</v>
      </c>
      <c r="G1042" t="s">
        <v>6009</v>
      </c>
      <c r="H1042" t="s">
        <v>6010</v>
      </c>
      <c r="I1042" t="s">
        <v>3077</v>
      </c>
      <c r="J1042" t="str">
        <f t="shared" si="16"/>
        <v>var ECOLE_0511308V=L.circle([49.3047789,3.9632409], 50, {color:'purple',fillColor:'purple',fillOpacity: 0.5});ECOLE_0511308V.bindPopup('&lt;p align=center&gt; &lt;font size=2&gt;&lt;b&gt;&lt;u&gt;ECOLE ELEMENTAIRE&lt;/b&gt;&lt;/u&gt;&lt;br&gt; (public)&lt;br&gt;&lt;br&gt;&lt;i&gt;SAINT-THIERRY');ECOLE_0511308V.addTo(ECOLE);</v>
      </c>
    </row>
    <row r="1043" spans="1:10" x14ac:dyDescent="0.2">
      <c r="A1043" t="s">
        <v>2690</v>
      </c>
      <c r="B1043" t="s">
        <v>2691</v>
      </c>
      <c r="C1043" t="s">
        <v>673</v>
      </c>
      <c r="D1043" t="s">
        <v>4301</v>
      </c>
      <c r="E1043" t="s">
        <v>4304</v>
      </c>
      <c r="F1043" t="s">
        <v>553</v>
      </c>
      <c r="G1043" t="s">
        <v>6011</v>
      </c>
      <c r="H1043" t="s">
        <v>6012</v>
      </c>
      <c r="I1043" t="s">
        <v>3077</v>
      </c>
      <c r="J1043" t="str">
        <f t="shared" si="16"/>
        <v>var ECOLE_0510891S=L.circle([48.6945022,4.8026377], 50, {color:'purple',fillColor:'purple',fillOpacity: 0.5});ECOLE_0510891S.bindPopup('&lt;p align=center&gt; &lt;font size=2&gt;&lt;b&gt;&lt;u&gt;ECOLE ELEMENTAIRE&lt;/b&gt;&lt;/u&gt;&lt;br&gt; (public)&lt;br&gt;&lt;br&gt;&lt;i&gt;SAINT-VRAIN');ECOLE_0510891S.addTo(ECOLE);</v>
      </c>
    </row>
    <row r="1044" spans="1:10" x14ac:dyDescent="0.2">
      <c r="A1044" t="s">
        <v>2692</v>
      </c>
      <c r="B1044" t="s">
        <v>2693</v>
      </c>
      <c r="C1044" t="s">
        <v>673</v>
      </c>
      <c r="D1044" t="s">
        <v>4301</v>
      </c>
      <c r="E1044" t="s">
        <v>4304</v>
      </c>
      <c r="F1044" t="s">
        <v>3414</v>
      </c>
      <c r="G1044" t="s">
        <v>6013</v>
      </c>
      <c r="H1044" t="s">
        <v>6014</v>
      </c>
      <c r="I1044" t="s">
        <v>4134</v>
      </c>
      <c r="J1044" t="str">
        <f t="shared" si="16"/>
        <v>var ECOLE_0510703M=L.circle([48.9197356,4.4085408], 50, {color:'purple',fillColor:'purple',fillOpacity: 0.5});ECOLE_0510703M.bindPopup('&lt;p align=center&gt; &lt;font size=2&gt;&lt;b&gt;&lt;u&gt;ECOLE ELEMENTAIRE CDT J.YVES COUSTEAU&lt;/b&gt;&lt;/u&gt;&lt;br&gt; (public)&lt;br&gt;&lt;br&gt;&lt;i&gt;SARRY');ECOLE_0510703M.addTo(ECOLE);</v>
      </c>
    </row>
    <row r="1045" spans="1:10" x14ac:dyDescent="0.2">
      <c r="A1045" t="s">
        <v>2692</v>
      </c>
      <c r="B1045" t="s">
        <v>2694</v>
      </c>
      <c r="C1045" t="s">
        <v>673</v>
      </c>
      <c r="D1045" t="s">
        <v>4301</v>
      </c>
      <c r="E1045" t="s">
        <v>4304</v>
      </c>
      <c r="F1045" t="s">
        <v>3414</v>
      </c>
      <c r="G1045" t="s">
        <v>6015</v>
      </c>
      <c r="H1045" t="s">
        <v>6016</v>
      </c>
      <c r="I1045" t="s">
        <v>4135</v>
      </c>
      <c r="J1045" t="str">
        <f t="shared" si="16"/>
        <v>var ECOLE_0511451A=L.circle([48.9198459,4.4087212], 50, {color:'purple',fillColor:'purple',fillOpacity: 0.5});ECOLE_0511451A.bindPopup('&lt;p align=center&gt; &lt;font size=2&gt;&lt;b&gt;&lt;u&gt;ECOLE MATERNELLE CDT J.YVES COUSTEAU&lt;/b&gt;&lt;/u&gt;&lt;br&gt; (public)&lt;br&gt;&lt;br&gt;&lt;i&gt;SARRY');ECOLE_0511451A.addTo(ECOLE);</v>
      </c>
    </row>
    <row r="1046" spans="1:10" x14ac:dyDescent="0.2">
      <c r="A1046" t="s">
        <v>2695</v>
      </c>
      <c r="B1046" t="s">
        <v>2696</v>
      </c>
      <c r="C1046" t="s">
        <v>673</v>
      </c>
      <c r="D1046" t="s">
        <v>4301</v>
      </c>
      <c r="E1046" t="s">
        <v>4304</v>
      </c>
      <c r="F1046" t="s">
        <v>553</v>
      </c>
      <c r="G1046" t="s">
        <v>6017</v>
      </c>
      <c r="H1046" t="s">
        <v>6018</v>
      </c>
      <c r="I1046" t="s">
        <v>3077</v>
      </c>
      <c r="J1046" t="str">
        <f t="shared" si="16"/>
        <v>var ECOLE_0510219L=L.circle([48.6829429,3.7144316], 50, {color:'purple',fillColor:'purple',fillOpacity: 0.5});ECOLE_0510219L.bindPopup('&lt;p align=center&gt; &lt;font size=2&gt;&lt;b&gt;&lt;u&gt;ECOLE ELEMENTAIRE&lt;/b&gt;&lt;/u&gt;&lt;br&gt; (public)&lt;br&gt;&lt;br&gt;&lt;i&gt;SAUDOY');ECOLE_0510219L.addTo(ECOLE);</v>
      </c>
    </row>
    <row r="1047" spans="1:10" x14ac:dyDescent="0.2">
      <c r="A1047" t="s">
        <v>2697</v>
      </c>
      <c r="B1047" t="s">
        <v>2698</v>
      </c>
      <c r="C1047" t="s">
        <v>673</v>
      </c>
      <c r="D1047" t="s">
        <v>4301</v>
      </c>
      <c r="E1047" t="s">
        <v>4304</v>
      </c>
      <c r="F1047" t="s">
        <v>553</v>
      </c>
      <c r="G1047" t="s">
        <v>6019</v>
      </c>
      <c r="H1047" t="s">
        <v>6020</v>
      </c>
      <c r="I1047" t="s">
        <v>3075</v>
      </c>
      <c r="J1047" t="str">
        <f t="shared" si="16"/>
        <v>var ECOLE_0510414Y=L.circle([49.1505658,4.2548026], 50, {color:'purple',fillColor:'purple',fillOpacity: 0.5});ECOLE_0510414Y.bindPopup('&lt;p align=center&gt; &lt;font size=2&gt;&lt;b&gt;&lt;u&gt;ECOLE PRIMAIRE&lt;/b&gt;&lt;/u&gt;&lt;br&gt; (public)&lt;br&gt;&lt;br&gt;&lt;i&gt;SEPT-SAULX');ECOLE_0510414Y.addTo(ECOLE);</v>
      </c>
    </row>
    <row r="1048" spans="1:10" x14ac:dyDescent="0.2">
      <c r="A1048" t="s">
        <v>417</v>
      </c>
      <c r="B1048" t="s">
        <v>2699</v>
      </c>
      <c r="C1048" t="s">
        <v>673</v>
      </c>
      <c r="D1048" t="s">
        <v>4301</v>
      </c>
      <c r="E1048" t="s">
        <v>4304</v>
      </c>
      <c r="F1048" t="s">
        <v>3415</v>
      </c>
      <c r="G1048" t="s">
        <v>6021</v>
      </c>
      <c r="H1048" t="s">
        <v>6022</v>
      </c>
      <c r="I1048" t="s">
        <v>4137</v>
      </c>
      <c r="J1048" t="str">
        <f t="shared" si="16"/>
        <v>var ECOLE_0510895W=L.circle([48.7859908,4.9097131], 50, {color:'purple',fillColor:'purple',fillOpacity: 0.5});ECOLE_0510895W.bindPopup('&lt;p align=center&gt; &lt;font size=2&gt;&lt;b&gt;&lt;u&gt;ECOLE ELEMENTAIRE GROUPE SCOLAIRE MARCEL AYME&lt;/b&gt;&lt;/u&gt;&lt;br&gt; (public)&lt;br&gt;&lt;br&gt;&lt;i&gt;SERMAIZE-LES-BAINS');ECOLE_0510895W.addTo(ECOLE);</v>
      </c>
    </row>
    <row r="1049" spans="1:10" x14ac:dyDescent="0.2">
      <c r="A1049" t="s">
        <v>417</v>
      </c>
      <c r="B1049" t="s">
        <v>2700</v>
      </c>
      <c r="C1049" t="s">
        <v>673</v>
      </c>
      <c r="D1049" t="s">
        <v>4301</v>
      </c>
      <c r="E1049" t="s">
        <v>4304</v>
      </c>
      <c r="F1049" t="s">
        <v>3416</v>
      </c>
      <c r="G1049" t="s">
        <v>6023</v>
      </c>
      <c r="H1049" t="s">
        <v>6024</v>
      </c>
      <c r="I1049" t="s">
        <v>4138</v>
      </c>
      <c r="J1049" t="str">
        <f t="shared" si="16"/>
        <v>var ECOLE_0510896X=L.circle([48.7860106,4.9125837], 50, {color:'purple',fillColor:'purple',fillOpacity: 0.5});ECOLE_0510896X.bindPopup('&lt;p align=center&gt; &lt;font size=2&gt;&lt;b&gt;&lt;u&gt;ECOLE MATERNELLE JACQUES ADNET&lt;/b&gt;&lt;/u&gt;&lt;br&gt; (public)&lt;br&gt;&lt;br&gt;&lt;i&gt;SERMAIZE-LES-BAINS');ECOLE_0510896X.addTo(ECOLE);</v>
      </c>
    </row>
    <row r="1050" spans="1:10" x14ac:dyDescent="0.2">
      <c r="A1050" t="s">
        <v>417</v>
      </c>
      <c r="B1050" t="s">
        <v>2701</v>
      </c>
      <c r="C1050" t="s">
        <v>674</v>
      </c>
      <c r="D1050" t="s">
        <v>4301</v>
      </c>
      <c r="E1050" t="s">
        <v>4304</v>
      </c>
      <c r="F1050" t="s">
        <v>90</v>
      </c>
      <c r="G1050" t="s">
        <v>6025</v>
      </c>
      <c r="H1050" t="s">
        <v>6026</v>
      </c>
      <c r="I1050" t="s">
        <v>6527</v>
      </c>
      <c r="J1050" t="str">
        <f t="shared" si="16"/>
        <v>var ECOLE_0511342G=L.circle([48.7854901,4.9087908], 50, {color:'purple',fillColor:'purple',fillOpacity: 0.5});ECOLE_0511342G.bindPopup('&lt;p align=center&gt; &lt;font size=2&gt;&lt;b&gt;&lt;u&gt;ECOLE PRIMAIRE JEANNE D\'ARC&lt;/b&gt;&lt;/u&gt;&lt;br&gt; (privé)&lt;br&gt;&lt;br&gt;&lt;i&gt;SERMAIZE-LES-BAINS');ECOLE_0511342G.addTo(ECOLE);</v>
      </c>
    </row>
    <row r="1051" spans="1:10" x14ac:dyDescent="0.2">
      <c r="A1051" t="s">
        <v>2702</v>
      </c>
      <c r="B1051" t="s">
        <v>2703</v>
      </c>
      <c r="C1051" t="s">
        <v>673</v>
      </c>
      <c r="D1051" t="s">
        <v>4301</v>
      </c>
      <c r="E1051" t="s">
        <v>4304</v>
      </c>
      <c r="F1051" t="s">
        <v>553</v>
      </c>
      <c r="G1051" t="s">
        <v>6027</v>
      </c>
      <c r="H1051" t="s">
        <v>6028</v>
      </c>
      <c r="I1051" t="s">
        <v>3075</v>
      </c>
      <c r="J1051" t="str">
        <f t="shared" si="16"/>
        <v>var ECOLE_0510415Z=L.circle([49.1592496,3.9847571], 50, {color:'purple',fillColor:'purple',fillOpacity: 0.5});ECOLE_0510415Z.bindPopup('&lt;p align=center&gt; &lt;font size=2&gt;&lt;b&gt;&lt;u&gt;ECOLE PRIMAIRE&lt;/b&gt;&lt;/u&gt;&lt;br&gt; (public)&lt;br&gt;&lt;br&gt;&lt;i&gt;SERMIERS');ECOLE_0510415Z.addTo(ECOLE);</v>
      </c>
    </row>
    <row r="1052" spans="1:10" x14ac:dyDescent="0.2">
      <c r="A1052" t="s">
        <v>420</v>
      </c>
      <c r="B1052" t="s">
        <v>2704</v>
      </c>
      <c r="C1052" t="s">
        <v>673</v>
      </c>
      <c r="D1052" t="s">
        <v>4301</v>
      </c>
      <c r="E1052" t="s">
        <v>4304</v>
      </c>
      <c r="F1052" t="s">
        <v>3185</v>
      </c>
      <c r="G1052" t="s">
        <v>6029</v>
      </c>
      <c r="H1052" t="s">
        <v>6030</v>
      </c>
      <c r="I1052" t="s">
        <v>3871</v>
      </c>
      <c r="J1052" t="str">
        <f t="shared" si="16"/>
        <v>var ECOLE_0510222P=L.circle([48.7243292,3.7222831], 50, {color:'purple',fillColor:'purple',fillOpacity: 0.5});ECOLE_0510222P.bindPopup('&lt;p align=center&gt; &lt;font size=2&gt;&lt;b&gt;&lt;u&gt;ECOLE MATERNELLE CENTRE&lt;/b&gt;&lt;/u&gt;&lt;br&gt; (public)&lt;br&gt;&lt;br&gt;&lt;i&gt;SEZANNE');ECOLE_0510222P.addTo(ECOLE);</v>
      </c>
    </row>
    <row r="1053" spans="1:10" x14ac:dyDescent="0.2">
      <c r="A1053" t="s">
        <v>420</v>
      </c>
      <c r="B1053" t="s">
        <v>2705</v>
      </c>
      <c r="C1053" t="s">
        <v>673</v>
      </c>
      <c r="D1053" t="s">
        <v>4301</v>
      </c>
      <c r="E1053" t="s">
        <v>4304</v>
      </c>
      <c r="F1053" t="s">
        <v>3417</v>
      </c>
      <c r="G1053" t="s">
        <v>6031</v>
      </c>
      <c r="H1053" t="s">
        <v>6032</v>
      </c>
      <c r="I1053" t="s">
        <v>4141</v>
      </c>
      <c r="J1053" t="str">
        <f t="shared" si="16"/>
        <v>var ECOLE_0511110E=L.circle([48.7171893,3.72199], 50, {color:'purple',fillColor:'purple',fillOpacity: 0.5});ECOLE_0511110E.bindPopup('&lt;p align=center&gt; &lt;font size=2&gt;&lt;b&gt;&lt;u&gt;ECOLE ELEMENTAIRE LES LIMONIERES&lt;/b&gt;&lt;/u&gt;&lt;br&gt; (public)&lt;br&gt;&lt;br&gt;&lt;i&gt;SEZANNE');ECOLE_0511110E.addTo(ECOLE);</v>
      </c>
    </row>
    <row r="1054" spans="1:10" x14ac:dyDescent="0.2">
      <c r="A1054" t="s">
        <v>420</v>
      </c>
      <c r="B1054" t="s">
        <v>2706</v>
      </c>
      <c r="C1054" t="s">
        <v>673</v>
      </c>
      <c r="D1054" t="s">
        <v>4301</v>
      </c>
      <c r="E1054" t="s">
        <v>4304</v>
      </c>
      <c r="F1054" t="s">
        <v>3417</v>
      </c>
      <c r="G1054" t="s">
        <v>6033</v>
      </c>
      <c r="H1054" t="s">
        <v>6034</v>
      </c>
      <c r="I1054" t="s">
        <v>4142</v>
      </c>
      <c r="J1054" t="str">
        <f t="shared" si="16"/>
        <v>var ECOLE_0511120R=L.circle([48.7173137,3.7219346], 50, {color:'purple',fillColor:'purple',fillOpacity: 0.5});ECOLE_0511120R.bindPopup('&lt;p align=center&gt; &lt;font size=2&gt;&lt;b&gt;&lt;u&gt;ECOLE MATERNELLE LES LIMONIERES&lt;/b&gt;&lt;/u&gt;&lt;br&gt; (public)&lt;br&gt;&lt;br&gt;&lt;i&gt;SEZANNE');ECOLE_0511120R.addTo(ECOLE);</v>
      </c>
    </row>
    <row r="1055" spans="1:10" x14ac:dyDescent="0.2">
      <c r="A1055" t="s">
        <v>420</v>
      </c>
      <c r="B1055" t="s">
        <v>2707</v>
      </c>
      <c r="C1055" t="s">
        <v>673</v>
      </c>
      <c r="D1055" t="s">
        <v>4301</v>
      </c>
      <c r="E1055" t="s">
        <v>4304</v>
      </c>
      <c r="F1055" t="s">
        <v>3185</v>
      </c>
      <c r="G1055" t="s">
        <v>6035</v>
      </c>
      <c r="H1055" t="s">
        <v>6036</v>
      </c>
      <c r="I1055" t="s">
        <v>3929</v>
      </c>
      <c r="J1055" t="str">
        <f t="shared" si="16"/>
        <v>var ECOLE_0511322K=L.circle([48.7219211,3.7190565], 50, {color:'purple',fillColor:'purple',fillOpacity: 0.5});ECOLE_0511322K.bindPopup('&lt;p align=center&gt; &lt;font size=2&gt;&lt;b&gt;&lt;u&gt;ECOLE ELEMENTAIRE CENTRE&lt;/b&gt;&lt;/u&gt;&lt;br&gt; (public)&lt;br&gt;&lt;br&gt;&lt;i&gt;SEZANNE');ECOLE_0511322K.addTo(ECOLE);</v>
      </c>
    </row>
    <row r="1056" spans="1:10" x14ac:dyDescent="0.2">
      <c r="A1056" t="s">
        <v>420</v>
      </c>
      <c r="B1056" t="s">
        <v>2708</v>
      </c>
      <c r="C1056" t="s">
        <v>674</v>
      </c>
      <c r="D1056" t="s">
        <v>4301</v>
      </c>
      <c r="E1056" t="s">
        <v>4304</v>
      </c>
      <c r="F1056" t="s">
        <v>3418</v>
      </c>
      <c r="G1056" t="s">
        <v>6037</v>
      </c>
      <c r="H1056" t="s">
        <v>6038</v>
      </c>
      <c r="I1056" t="s">
        <v>4143</v>
      </c>
      <c r="J1056" t="str">
        <f t="shared" si="16"/>
        <v>var ECOLE_0511366H=L.circle([48.7233884,3.7197456], 50, {color:'purple',fillColor:'purple',fillOpacity: 0.5});ECOLE_0511366H.bindPopup('&lt;p align=center&gt; &lt;font size=2&gt;&lt;b&gt;&lt;u&gt;ECOLE PRIMAIRE SAINT DENIS&lt;/b&gt;&lt;/u&gt;&lt;br&gt; (privé)&lt;br&gt;&lt;br&gt;&lt;i&gt;SEZANNE');ECOLE_0511366H.addTo(ECOLE);</v>
      </c>
    </row>
    <row r="1057" spans="1:10" x14ac:dyDescent="0.2">
      <c r="A1057" t="s">
        <v>420</v>
      </c>
      <c r="B1057" t="s">
        <v>2709</v>
      </c>
      <c r="C1057" t="s">
        <v>673</v>
      </c>
      <c r="D1057" t="s">
        <v>4301</v>
      </c>
      <c r="E1057" t="s">
        <v>4304</v>
      </c>
      <c r="F1057" t="s">
        <v>3261</v>
      </c>
      <c r="G1057" t="s">
        <v>6039</v>
      </c>
      <c r="H1057" t="s">
        <v>6040</v>
      </c>
      <c r="I1057" t="s">
        <v>4144</v>
      </c>
      <c r="J1057" t="str">
        <f t="shared" si="16"/>
        <v>var ECOLE_0511550H=L.circle([48.7205479,3.735092], 50, {color:'purple',fillColor:'purple',fillOpacity: 0.5});ECOLE_0511550H.bindPopup('&lt;p align=center&gt; &lt;font size=2&gt;&lt;b&gt;&lt;u&gt;ECOLE MATERNELLE SAINT PIERRE&lt;/b&gt;&lt;/u&gt;&lt;br&gt; (public)&lt;br&gt;&lt;br&gt;&lt;i&gt;SEZANNE');ECOLE_0511550H.addTo(ECOLE);</v>
      </c>
    </row>
    <row r="1058" spans="1:10" x14ac:dyDescent="0.2">
      <c r="A1058" t="s">
        <v>2710</v>
      </c>
      <c r="B1058" t="s">
        <v>2711</v>
      </c>
      <c r="C1058" t="s">
        <v>673</v>
      </c>
      <c r="D1058" t="s">
        <v>4301</v>
      </c>
      <c r="E1058" t="s">
        <v>4304</v>
      </c>
      <c r="F1058" t="s">
        <v>553</v>
      </c>
      <c r="G1058" t="s">
        <v>6041</v>
      </c>
      <c r="H1058" t="s">
        <v>6042</v>
      </c>
      <c r="I1058" t="s">
        <v>3077</v>
      </c>
      <c r="J1058" t="str">
        <f t="shared" si="16"/>
        <v>var ECOLE_0511396R=L.circle([49.197837,4.1321303], 50, {color:'purple',fillColor:'purple',fillOpacity: 0.5});ECOLE_0511396R.bindPopup('&lt;p align=center&gt; &lt;font size=2&gt;&lt;b&gt;&lt;u&gt;ECOLE ELEMENTAIRE&lt;/b&gt;&lt;/u&gt;&lt;br&gt; (public)&lt;br&gt;&lt;br&gt;&lt;i&gt;SILLERY');ECOLE_0511396R.addTo(ECOLE);</v>
      </c>
    </row>
    <row r="1059" spans="1:10" x14ac:dyDescent="0.2">
      <c r="A1059" t="s">
        <v>2710</v>
      </c>
      <c r="B1059" t="s">
        <v>2712</v>
      </c>
      <c r="C1059" t="s">
        <v>673</v>
      </c>
      <c r="D1059" t="s">
        <v>4301</v>
      </c>
      <c r="E1059" t="s">
        <v>4304</v>
      </c>
      <c r="F1059" t="s">
        <v>553</v>
      </c>
      <c r="G1059" t="s">
        <v>6043</v>
      </c>
      <c r="H1059" t="s">
        <v>6044</v>
      </c>
      <c r="I1059" t="s">
        <v>1448</v>
      </c>
      <c r="J1059" t="str">
        <f t="shared" si="16"/>
        <v>var ECOLE_0511498B=L.circle([49.1999229,4.1343369], 50, {color:'purple',fillColor:'purple',fillOpacity: 0.5});ECOLE_0511498B.bindPopup('&lt;p align=center&gt; &lt;font size=2&gt;&lt;b&gt;&lt;u&gt;ECOLE MATERNELLE&lt;/b&gt;&lt;/u&gt;&lt;br&gt; (public)&lt;br&gt;&lt;br&gt;&lt;i&gt;SILLERY');ECOLE_0511498B.addTo(ECOLE);</v>
      </c>
    </row>
    <row r="1060" spans="1:10" x14ac:dyDescent="0.2">
      <c r="A1060" t="s">
        <v>2713</v>
      </c>
      <c r="B1060" t="s">
        <v>2714</v>
      </c>
      <c r="C1060" t="s">
        <v>673</v>
      </c>
      <c r="D1060" t="s">
        <v>4301</v>
      </c>
      <c r="E1060" t="s">
        <v>4304</v>
      </c>
      <c r="F1060" t="s">
        <v>553</v>
      </c>
      <c r="G1060" t="s">
        <v>6045</v>
      </c>
      <c r="H1060" t="s">
        <v>6046</v>
      </c>
      <c r="I1060" t="s">
        <v>3075</v>
      </c>
      <c r="J1060" t="str">
        <f t="shared" si="16"/>
        <v>var ECOLE_0510748L=L.circle([49.2504481,4.5582256], 50, {color:'purple',fillColor:'purple',fillOpacity: 0.5});ECOLE_0510748L.bindPopup('&lt;p align=center&gt; &lt;font size=2&gt;&lt;b&gt;&lt;u&gt;ECOLE PRIMAIRE&lt;/b&gt;&lt;/u&gt;&lt;br&gt; (public)&lt;br&gt;&lt;br&gt;&lt;i&gt;SOMMEPY-TAHURE');ECOLE_0510748L.addTo(ECOLE);</v>
      </c>
    </row>
    <row r="1061" spans="1:10" x14ac:dyDescent="0.2">
      <c r="A1061" t="s">
        <v>2715</v>
      </c>
      <c r="B1061" t="s">
        <v>2716</v>
      </c>
      <c r="C1061" t="s">
        <v>673</v>
      </c>
      <c r="D1061" t="s">
        <v>4301</v>
      </c>
      <c r="E1061" t="s">
        <v>4304</v>
      </c>
      <c r="F1061" t="s">
        <v>553</v>
      </c>
      <c r="G1061" t="s">
        <v>6047</v>
      </c>
      <c r="H1061" t="s">
        <v>6048</v>
      </c>
      <c r="I1061" t="s">
        <v>3075</v>
      </c>
      <c r="J1061" t="str">
        <f t="shared" si="16"/>
        <v>var ECOLE_0511795Z=L.circle([48.7371044,4.1973616], 50, {color:'purple',fillColor:'purple',fillOpacity: 0.5});ECOLE_0511795Z.bindPopup('&lt;p align=center&gt; &lt;font size=2&gt;&lt;b&gt;&lt;u&gt;ECOLE PRIMAIRE&lt;/b&gt;&lt;/u&gt;&lt;br&gt; (public)&lt;br&gt;&lt;br&gt;&lt;i&gt;SOMMESOUS');ECOLE_0511795Z.addTo(ECOLE);</v>
      </c>
    </row>
    <row r="1062" spans="1:10" x14ac:dyDescent="0.2">
      <c r="A1062" t="s">
        <v>2717</v>
      </c>
      <c r="B1062" t="s">
        <v>2718</v>
      </c>
      <c r="C1062" t="s">
        <v>673</v>
      </c>
      <c r="D1062" t="s">
        <v>4301</v>
      </c>
      <c r="E1062" t="s">
        <v>4304</v>
      </c>
      <c r="F1062" t="s">
        <v>553</v>
      </c>
      <c r="G1062" t="s">
        <v>6049</v>
      </c>
      <c r="H1062" t="s">
        <v>6050</v>
      </c>
      <c r="I1062" t="s">
        <v>3075</v>
      </c>
      <c r="J1062" t="str">
        <f t="shared" si="16"/>
        <v>var ECOLE_0510655K=L.circle([48.8381543,4.2009814], 50, {color:'purple',fillColor:'purple',fillOpacity: 0.5});ECOLE_0510655K.bindPopup('&lt;p align=center&gt; &lt;font size=2&gt;&lt;b&gt;&lt;u&gt;ECOLE PRIMAIRE&lt;/b&gt;&lt;/u&gt;&lt;br&gt; (public)&lt;br&gt;&lt;br&gt;&lt;i&gt;SOUDRON');ECOLE_0510655K.addTo(ECOLE);</v>
      </c>
    </row>
    <row r="1063" spans="1:10" x14ac:dyDescent="0.2">
      <c r="A1063" t="s">
        <v>2719</v>
      </c>
      <c r="B1063" t="s">
        <v>2720</v>
      </c>
      <c r="C1063" t="s">
        <v>673</v>
      </c>
      <c r="D1063" t="s">
        <v>4301</v>
      </c>
      <c r="E1063" t="s">
        <v>4304</v>
      </c>
      <c r="F1063" t="s">
        <v>3419</v>
      </c>
      <c r="G1063" t="s">
        <v>6051</v>
      </c>
      <c r="H1063" t="s">
        <v>6052</v>
      </c>
      <c r="I1063" t="s">
        <v>4145</v>
      </c>
      <c r="J1063" t="str">
        <f t="shared" si="16"/>
        <v>var ECOLE_0511781J=L.circle([48.6282155,4.6427682], 50, {color:'purple',fillColor:'purple',fillOpacity: 0.5});ECOLE_0511781J.bindPopup('&lt;p align=center&gt; &lt;font size=2&gt;&lt;b&gt;&lt;u&gt;ECOLE PRIMAIRE DU BOCAGE CHAMPENOIS&lt;/b&gt;&lt;/u&gt;&lt;br&gt; (public)&lt;br&gt;&lt;br&gt;&lt;i&gt;ST-REMY-EN-BOUZEMONT-ST-GENEST');ECOLE_0511781J.addTo(ECOLE);</v>
      </c>
    </row>
    <row r="1064" spans="1:10" x14ac:dyDescent="0.2">
      <c r="A1064" t="s">
        <v>423</v>
      </c>
      <c r="B1064" t="s">
        <v>2721</v>
      </c>
      <c r="C1064" t="s">
        <v>673</v>
      </c>
      <c r="D1064" t="s">
        <v>4301</v>
      </c>
      <c r="E1064" t="s">
        <v>4304</v>
      </c>
      <c r="F1064" t="s">
        <v>92</v>
      </c>
      <c r="G1064" t="s">
        <v>6053</v>
      </c>
      <c r="H1064" t="s">
        <v>6054</v>
      </c>
      <c r="I1064" t="s">
        <v>4092</v>
      </c>
      <c r="J1064" t="str">
        <f t="shared" si="16"/>
        <v>var ECOLE_0510420E=L.circle([49.1233257,4.5380826], 50, {color:'purple',fillColor:'purple',fillOpacity: 0.5});ECOLE_0510420E.bindPopup('&lt;p align=center&gt; &lt;font size=2&gt;&lt;b&gt;&lt;u&gt;ECOLE PRIMAIRE JULES FERRY&lt;/b&gt;&lt;/u&gt;&lt;br&gt; (public)&lt;br&gt;&lt;br&gt;&lt;i&gt;SUIPPES');ECOLE_0510420E.addTo(ECOLE);</v>
      </c>
    </row>
    <row r="1065" spans="1:10" x14ac:dyDescent="0.2">
      <c r="A1065" t="s">
        <v>423</v>
      </c>
      <c r="B1065" t="s">
        <v>2722</v>
      </c>
      <c r="C1065" t="s">
        <v>673</v>
      </c>
      <c r="D1065" t="s">
        <v>4301</v>
      </c>
      <c r="E1065" t="s">
        <v>4304</v>
      </c>
      <c r="F1065" t="s">
        <v>3420</v>
      </c>
      <c r="G1065" t="s">
        <v>6055</v>
      </c>
      <c r="H1065" t="s">
        <v>6056</v>
      </c>
      <c r="I1065" t="s">
        <v>4146</v>
      </c>
      <c r="J1065" t="str">
        <f t="shared" si="16"/>
        <v>var ECOLE_0510421F=L.circle([49.1306994,4.5302014], 50, {color:'purple',fillColor:'purple',fillOpacity: 0.5});ECOLE_0510421F.bindPopup('&lt;p align=center&gt; &lt;font size=2&gt;&lt;b&gt;&lt;u&gt;ECOLE ELEMENTAIRE AUBERT SENART&lt;/b&gt;&lt;/u&gt;&lt;br&gt; (public)&lt;br&gt;&lt;br&gt;&lt;i&gt;SUIPPES');ECOLE_0510421F.addTo(ECOLE);</v>
      </c>
    </row>
    <row r="1066" spans="1:10" x14ac:dyDescent="0.2">
      <c r="A1066" t="s">
        <v>423</v>
      </c>
      <c r="B1066" t="s">
        <v>2723</v>
      </c>
      <c r="C1066" t="s">
        <v>673</v>
      </c>
      <c r="D1066" t="s">
        <v>4301</v>
      </c>
      <c r="E1066" t="s">
        <v>4304</v>
      </c>
      <c r="F1066" t="s">
        <v>3185</v>
      </c>
      <c r="G1066" t="s">
        <v>6057</v>
      </c>
      <c r="H1066" t="s">
        <v>6058</v>
      </c>
      <c r="I1066" t="s">
        <v>3871</v>
      </c>
      <c r="J1066" t="str">
        <f t="shared" si="16"/>
        <v>var ECOLE_0510422G=L.circle([49.1302801,4.5315621], 50, {color:'purple',fillColor:'purple',fillOpacity: 0.5});ECOLE_0510422G.bindPopup('&lt;p align=center&gt; &lt;font size=2&gt;&lt;b&gt;&lt;u&gt;ECOLE MATERNELLE CENTRE&lt;/b&gt;&lt;/u&gt;&lt;br&gt; (public)&lt;br&gt;&lt;br&gt;&lt;i&gt;SUIPPES');ECOLE_0510422G.addTo(ECOLE);</v>
      </c>
    </row>
    <row r="1067" spans="1:10" x14ac:dyDescent="0.2">
      <c r="A1067" t="s">
        <v>2724</v>
      </c>
      <c r="B1067" t="s">
        <v>2725</v>
      </c>
      <c r="C1067" t="s">
        <v>673</v>
      </c>
      <c r="D1067" t="s">
        <v>4301</v>
      </c>
      <c r="E1067" t="s">
        <v>4304</v>
      </c>
      <c r="F1067" t="s">
        <v>3421</v>
      </c>
      <c r="G1067" t="s">
        <v>6059</v>
      </c>
      <c r="H1067" t="s">
        <v>6060</v>
      </c>
      <c r="I1067" t="s">
        <v>4147</v>
      </c>
      <c r="J1067" t="str">
        <f t="shared" si="16"/>
        <v>var ECOLE_0510423H=L.circle([49.2120175,4.091626], 50, {color:'purple',fillColor:'purple',fillOpacity: 0.5});ECOLE_0510423H.bindPopup('&lt;p align=center&gt; &lt;font size=2&gt;&lt;b&gt;&lt;u&gt;ECOLE ELEMENTAIRE EMILE BRUYANT&lt;/b&gt;&lt;/u&gt;&lt;br&gt; (public)&lt;br&gt;&lt;br&gt;&lt;i&gt;TAISSY');ECOLE_0510423H.addTo(ECOLE);</v>
      </c>
    </row>
    <row r="1068" spans="1:10" x14ac:dyDescent="0.2">
      <c r="A1068" t="s">
        <v>2724</v>
      </c>
      <c r="B1068" t="s">
        <v>2726</v>
      </c>
      <c r="C1068" t="s">
        <v>673</v>
      </c>
      <c r="D1068" t="s">
        <v>4301</v>
      </c>
      <c r="E1068" t="s">
        <v>4304</v>
      </c>
      <c r="F1068" t="s">
        <v>3422</v>
      </c>
      <c r="G1068" t="s">
        <v>6061</v>
      </c>
      <c r="H1068" t="s">
        <v>6062</v>
      </c>
      <c r="I1068" t="s">
        <v>4148</v>
      </c>
      <c r="J1068" t="str">
        <f t="shared" si="16"/>
        <v>var ECOLE_0511551J=L.circle([49.2134659,4.093313], 50, {color:'purple',fillColor:'purple',fillOpacity: 0.5});ECOLE_0511551J.bindPopup('&lt;p align=center&gt; &lt;font size=2&gt;&lt;b&gt;&lt;u&gt;ECOLE MATERNELLE MAIRIE&lt;/b&gt;&lt;/u&gt;&lt;br&gt; (public)&lt;br&gt;&lt;br&gt;&lt;i&gt;TAISSY');ECOLE_0511551J.addTo(ECOLE);</v>
      </c>
    </row>
    <row r="1069" spans="1:10" x14ac:dyDescent="0.2">
      <c r="A1069" t="s">
        <v>2727</v>
      </c>
      <c r="B1069" t="s">
        <v>2728</v>
      </c>
      <c r="C1069" t="s">
        <v>673</v>
      </c>
      <c r="D1069" t="s">
        <v>4301</v>
      </c>
      <c r="E1069" t="s">
        <v>4304</v>
      </c>
      <c r="F1069" t="s">
        <v>3423</v>
      </c>
      <c r="G1069" t="s">
        <v>6063</v>
      </c>
      <c r="H1069" t="s">
        <v>6064</v>
      </c>
      <c r="I1069" t="s">
        <v>4149</v>
      </c>
      <c r="J1069" t="str">
        <f t="shared" si="16"/>
        <v>var ECOLE_0510861J=L.circle([48.688973,4.7314672], 50, {color:'purple',fillColor:'purple',fillOpacity: 0.5});ECOLE_0510861J.bindPopup('&lt;p align=center&gt; &lt;font size=2&gt;&lt;b&gt;&lt;u&gt;ECOLE PRIMAIRE FRANCOIS LEMAIRE&lt;/b&gt;&lt;/u&gt;&lt;br&gt; (public)&lt;br&gt;&lt;br&gt;&lt;i&gt;THIEBLEMONT-FAREMONT');ECOLE_0510861J.addTo(ECOLE);</v>
      </c>
    </row>
    <row r="1070" spans="1:10" x14ac:dyDescent="0.2">
      <c r="A1070" t="s">
        <v>482</v>
      </c>
      <c r="B1070" t="s">
        <v>2729</v>
      </c>
      <c r="C1070" t="s">
        <v>673</v>
      </c>
      <c r="D1070" t="s">
        <v>4301</v>
      </c>
      <c r="E1070" t="s">
        <v>4304</v>
      </c>
      <c r="F1070" t="s">
        <v>50</v>
      </c>
      <c r="G1070" t="s">
        <v>6065</v>
      </c>
      <c r="H1070" t="s">
        <v>6066</v>
      </c>
      <c r="I1070" t="s">
        <v>3724</v>
      </c>
      <c r="J1070" t="str">
        <f t="shared" si="16"/>
        <v>var ECOLE_0510432T=L.circle([49.2516181,3.9899834], 50, {color:'purple',fillColor:'purple',fillOpacity: 0.5});ECOLE_0510432T.bindPopup('&lt;p align=center&gt; &lt;font size=2&gt;&lt;b&gt;&lt;u&gt;ECOLE MATERNELLE JEAN MOULIN&lt;/b&gt;&lt;/u&gt;&lt;br&gt; (public)&lt;br&gt;&lt;br&gt;&lt;i&gt;TINQUEUX');ECOLE_0510432T.addTo(ECOLE);</v>
      </c>
    </row>
    <row r="1071" spans="1:10" x14ac:dyDescent="0.2">
      <c r="A1071" t="s">
        <v>482</v>
      </c>
      <c r="B1071" t="s">
        <v>2730</v>
      </c>
      <c r="C1071" t="s">
        <v>673</v>
      </c>
      <c r="D1071" t="s">
        <v>4301</v>
      </c>
      <c r="E1071" t="s">
        <v>4304</v>
      </c>
      <c r="F1071" t="s">
        <v>288</v>
      </c>
      <c r="G1071" t="s">
        <v>6067</v>
      </c>
      <c r="H1071" t="s">
        <v>6068</v>
      </c>
      <c r="I1071" t="s">
        <v>3850</v>
      </c>
      <c r="J1071" t="str">
        <f t="shared" si="16"/>
        <v>var ECOLE_0511450Z=L.circle([49.2436317,3.9965508], 50, {color:'purple',fillColor:'purple',fillOpacity: 0.5});ECOLE_0511450Z.bindPopup('&lt;p align=center&gt; &lt;font size=2&gt;&lt;b&gt;&lt;u&gt;ECOLE MATERNELLE DIDEROT&lt;/b&gt;&lt;/u&gt;&lt;br&gt; (public)&lt;br&gt;&lt;br&gt;&lt;i&gt;TINQUEUX');ECOLE_0511450Z.addTo(ECOLE);</v>
      </c>
    </row>
    <row r="1072" spans="1:10" x14ac:dyDescent="0.2">
      <c r="A1072" t="s">
        <v>482</v>
      </c>
      <c r="B1072" t="s">
        <v>2731</v>
      </c>
      <c r="C1072" t="s">
        <v>673</v>
      </c>
      <c r="D1072" t="s">
        <v>4301</v>
      </c>
      <c r="E1072" t="s">
        <v>4304</v>
      </c>
      <c r="F1072" t="s">
        <v>3424</v>
      </c>
      <c r="G1072" t="s">
        <v>6069</v>
      </c>
      <c r="H1072" t="s">
        <v>6070</v>
      </c>
      <c r="I1072" t="s">
        <v>4151</v>
      </c>
      <c r="J1072" t="str">
        <f t="shared" si="16"/>
        <v>var ECOLE_0511770X=L.circle([49.24772,4.0006328], 50, {color:'purple',fillColor:'purple',fillOpacity: 0.5});ECOLE_0511770X.bindPopup('&lt;p align=center&gt; &lt;font size=2&gt;&lt;b&gt;&lt;u&gt;ECOLE ELEMENTAIRE PONT DE MUIRE&lt;/b&gt;&lt;/u&gt;&lt;br&gt; (public)&lt;br&gt;&lt;br&gt;&lt;i&gt;TINQUEUX');ECOLE_0511770X.addTo(ECOLE);</v>
      </c>
    </row>
    <row r="1073" spans="1:10" x14ac:dyDescent="0.2">
      <c r="A1073" t="s">
        <v>482</v>
      </c>
      <c r="B1073" t="s">
        <v>2732</v>
      </c>
      <c r="C1073" t="s">
        <v>673</v>
      </c>
      <c r="D1073" t="s">
        <v>4301</v>
      </c>
      <c r="E1073" t="s">
        <v>4304</v>
      </c>
      <c r="F1073" t="s">
        <v>50</v>
      </c>
      <c r="G1073" t="s">
        <v>6071</v>
      </c>
      <c r="H1073" t="s">
        <v>6072</v>
      </c>
      <c r="I1073" t="s">
        <v>3687</v>
      </c>
      <c r="J1073" t="str">
        <f t="shared" si="16"/>
        <v>var ECOLE_0511794Y=L.circle([49.2514389,3.9897945], 50, {color:'purple',fillColor:'purple',fillOpacity: 0.5});ECOLE_0511794Y.bindPopup('&lt;p align=center&gt; &lt;font size=2&gt;&lt;b&gt;&lt;u&gt;ECOLE ELEMENTAIRE JEAN MOULIN&lt;/b&gt;&lt;/u&gt;&lt;br&gt; (public)&lt;br&gt;&lt;br&gt;&lt;i&gt;TINQUEUX');ECOLE_0511794Y.addTo(ECOLE);</v>
      </c>
    </row>
    <row r="1074" spans="1:10" x14ac:dyDescent="0.2">
      <c r="A1074" t="s">
        <v>482</v>
      </c>
      <c r="B1074" t="s">
        <v>2733</v>
      </c>
      <c r="C1074" t="s">
        <v>673</v>
      </c>
      <c r="D1074" t="s">
        <v>4301</v>
      </c>
      <c r="E1074" t="s">
        <v>4304</v>
      </c>
      <c r="F1074" t="s">
        <v>3260</v>
      </c>
      <c r="G1074" t="s">
        <v>6073</v>
      </c>
      <c r="H1074" t="s">
        <v>6074</v>
      </c>
      <c r="I1074" t="s">
        <v>3834</v>
      </c>
      <c r="J1074" t="str">
        <f t="shared" si="16"/>
        <v>var ECOLE_0511958B=L.circle([49.2488395,3.9751462], 50, {color:'purple',fillColor:'purple',fillOpacity: 0.5});ECOLE_0511958B.bindPopup('&lt;p align=center&gt; &lt;font size=2&gt;&lt;b&gt;&lt;u&gt;ECOLE MATERNELLE MARCEL PAGNOL&lt;/b&gt;&lt;/u&gt;&lt;br&gt; (public)&lt;br&gt;&lt;br&gt;&lt;i&gt;TINQUEUX');ECOLE_0511958B.addTo(ECOLE);</v>
      </c>
    </row>
    <row r="1075" spans="1:10" x14ac:dyDescent="0.2">
      <c r="A1075" t="s">
        <v>482</v>
      </c>
      <c r="B1075" t="s">
        <v>2734</v>
      </c>
      <c r="C1075" t="s">
        <v>673</v>
      </c>
      <c r="D1075" t="s">
        <v>4301</v>
      </c>
      <c r="E1075" t="s">
        <v>4304</v>
      </c>
      <c r="F1075" t="s">
        <v>3425</v>
      </c>
      <c r="G1075" t="s">
        <v>6075</v>
      </c>
      <c r="H1075" t="s">
        <v>6076</v>
      </c>
      <c r="I1075" t="s">
        <v>4152</v>
      </c>
      <c r="J1075" t="str">
        <f t="shared" si="16"/>
        <v>var ECOLE_0512150K=L.circle([49.2457011,3.9922114], 50, {color:'purple',fillColor:'purple',fillOpacity: 0.5});ECOLE_0512150K.bindPopup('&lt;p align=center&gt; &lt;font size=2&gt;&lt;b&gt;&lt;u&gt;ECOLE PRIMAIRE BEAUSEJOUR&lt;/b&gt;&lt;/u&gt;&lt;br&gt; (public)&lt;br&gt;&lt;br&gt;&lt;i&gt;TINQUEUX');ECOLE_0512150K.addTo(ECOLE);</v>
      </c>
    </row>
    <row r="1076" spans="1:10" x14ac:dyDescent="0.2">
      <c r="A1076" t="s">
        <v>2735</v>
      </c>
      <c r="B1076" t="s">
        <v>2736</v>
      </c>
      <c r="C1076" t="s">
        <v>673</v>
      </c>
      <c r="D1076" t="s">
        <v>4301</v>
      </c>
      <c r="E1076" t="s">
        <v>4304</v>
      </c>
      <c r="F1076" t="s">
        <v>553</v>
      </c>
      <c r="G1076" t="s">
        <v>6077</v>
      </c>
      <c r="H1076" t="s">
        <v>6078</v>
      </c>
      <c r="I1076" t="s">
        <v>1448</v>
      </c>
      <c r="J1076" t="str">
        <f t="shared" si="16"/>
        <v>var ECOLE_0511183J=L.circle([49.0468713,4.123053], 50, {color:'purple',fillColor:'purple',fillOpacity: 0.5});ECOLE_0511183J.bindPopup('&lt;p align=center&gt; &lt;font size=2&gt;&lt;b&gt;&lt;u&gt;ECOLE MATERNELLE&lt;/b&gt;&lt;/u&gt;&lt;br&gt; (public)&lt;br&gt;&lt;br&gt;&lt;i&gt;TOURS-SUR-MARNE');ECOLE_0511183J.addTo(ECOLE);</v>
      </c>
    </row>
    <row r="1077" spans="1:10" x14ac:dyDescent="0.2">
      <c r="A1077" t="s">
        <v>2735</v>
      </c>
      <c r="B1077" t="s">
        <v>2737</v>
      </c>
      <c r="C1077" t="s">
        <v>673</v>
      </c>
      <c r="D1077" t="s">
        <v>4301</v>
      </c>
      <c r="E1077" t="s">
        <v>4304</v>
      </c>
      <c r="F1077" t="s">
        <v>553</v>
      </c>
      <c r="G1077" t="s">
        <v>6079</v>
      </c>
      <c r="H1077" t="s">
        <v>6080</v>
      </c>
      <c r="I1077" t="s">
        <v>3077</v>
      </c>
      <c r="J1077" t="str">
        <f t="shared" si="16"/>
        <v>var ECOLE_0511540X=L.circle([49.0466868,4.1203691], 50, {color:'purple',fillColor:'purple',fillOpacity: 0.5});ECOLE_0511540X.bindPopup('&lt;p align=center&gt; &lt;font size=2&gt;&lt;b&gt;&lt;u&gt;ECOLE ELEMENTAIRE&lt;/b&gt;&lt;/u&gt;&lt;br&gt; (public)&lt;br&gt;&lt;br&gt;&lt;i&gt;TOURS-SUR-MARNE');ECOLE_0511540X.addTo(ECOLE);</v>
      </c>
    </row>
    <row r="1078" spans="1:10" x14ac:dyDescent="0.2">
      <c r="A1078" t="s">
        <v>2738</v>
      </c>
      <c r="B1078" t="s">
        <v>2739</v>
      </c>
      <c r="C1078" t="s">
        <v>673</v>
      </c>
      <c r="D1078" t="s">
        <v>4301</v>
      </c>
      <c r="E1078" t="s">
        <v>4304</v>
      </c>
      <c r="F1078" t="s">
        <v>553</v>
      </c>
      <c r="G1078" t="s">
        <v>6081</v>
      </c>
      <c r="H1078" t="s">
        <v>6082</v>
      </c>
      <c r="I1078" t="s">
        <v>3075</v>
      </c>
      <c r="J1078" t="str">
        <f t="shared" si="16"/>
        <v>var ECOLE_0510439A=L.circle([49.1071999,4.1801048], 50, {color:'purple',fillColor:'purple',fillOpacity: 0.5});ECOLE_0510439A.bindPopup('&lt;p align=center&gt; &lt;font size=2&gt;&lt;b&gt;&lt;u&gt;ECOLE PRIMAIRE&lt;/b&gt;&lt;/u&gt;&lt;br&gt; (public)&lt;br&gt;&lt;br&gt;&lt;i&gt;TREPAIL');ECOLE_0510439A.addTo(ECOLE);</v>
      </c>
    </row>
    <row r="1079" spans="1:10" x14ac:dyDescent="0.2">
      <c r="A1079" t="s">
        <v>6547</v>
      </c>
      <c r="B1079" t="s">
        <v>2740</v>
      </c>
      <c r="C1079" t="s">
        <v>673</v>
      </c>
      <c r="D1079" t="s">
        <v>4301</v>
      </c>
      <c r="E1079" t="s">
        <v>4304</v>
      </c>
      <c r="F1079" t="s">
        <v>553</v>
      </c>
      <c r="G1079" t="s">
        <v>6083</v>
      </c>
      <c r="H1079" t="s">
        <v>6084</v>
      </c>
      <c r="I1079" t="s">
        <v>3077</v>
      </c>
      <c r="J1079" t="str">
        <f t="shared" si="16"/>
        <v>var ECOLE_0510897Y=L.circle([48.7157659,4.9471445], 50, {color:'purple',fillColor:'purple',fillOpacity: 0.5});ECOLE_0510897Y.bindPopup('&lt;p align=center&gt; &lt;font size=2&gt;&lt;b&gt;&lt;u&gt;ECOLE ELEMENTAIRE&lt;/b&gt;&lt;/u&gt;&lt;br&gt; (public)&lt;br&gt;&lt;br&gt;&lt;i&gt;TROIS-FONTAINES-L\'ABBAYE');ECOLE_0510897Y.addTo(ECOLE);</v>
      </c>
    </row>
    <row r="1080" spans="1:10" x14ac:dyDescent="0.2">
      <c r="A1080" t="s">
        <v>2741</v>
      </c>
      <c r="B1080" t="s">
        <v>2742</v>
      </c>
      <c r="C1080" t="s">
        <v>673</v>
      </c>
      <c r="D1080" t="s">
        <v>4301</v>
      </c>
      <c r="E1080" t="s">
        <v>4304</v>
      </c>
      <c r="F1080" t="s">
        <v>553</v>
      </c>
      <c r="G1080" t="s">
        <v>6085</v>
      </c>
      <c r="H1080" t="s">
        <v>6086</v>
      </c>
      <c r="I1080" t="s">
        <v>3075</v>
      </c>
      <c r="J1080" t="str">
        <f t="shared" si="16"/>
        <v>var ECOLE_0511014A=L.circle([49.0820475,3.7078163], 50, {color:'purple',fillColor:'purple',fillOpacity: 0.5});ECOLE_0511014A.bindPopup('&lt;p align=center&gt; &lt;font size=2&gt;&lt;b&gt;&lt;u&gt;ECOLE PRIMAIRE&lt;/b&gt;&lt;/u&gt;&lt;br&gt; (public)&lt;br&gt;&lt;br&gt;&lt;i&gt;TROISSY');ECOLE_0511014A.addTo(ECOLE);</v>
      </c>
    </row>
    <row r="1081" spans="1:10" x14ac:dyDescent="0.2">
      <c r="A1081" t="s">
        <v>2743</v>
      </c>
      <c r="B1081" t="s">
        <v>2744</v>
      </c>
      <c r="C1081" t="s">
        <v>673</v>
      </c>
      <c r="D1081" t="s">
        <v>4301</v>
      </c>
      <c r="E1081" t="s">
        <v>4304</v>
      </c>
      <c r="F1081" t="s">
        <v>3426</v>
      </c>
      <c r="G1081" t="s">
        <v>6087</v>
      </c>
      <c r="H1081" t="s">
        <v>6088</v>
      </c>
      <c r="I1081" t="s">
        <v>4153</v>
      </c>
      <c r="J1081" t="str">
        <f t="shared" si="16"/>
        <v>var ECOLE_0512138X=L.circle([49.0869623,4.0974995], 50, {color:'purple',fillColor:'purple',fillOpacity: 0.5});ECOLE_0512138X.bindPopup('&lt;p align=center&gt; &lt;font size=2&gt;&lt;b&gt;&lt;u&gt;ECOLE PRIMAIRE DU VAL DE LIVRE&lt;/b&gt;&lt;/u&gt;&lt;br&gt; (public)&lt;br&gt;&lt;br&gt;&lt;i&gt;VAL DE LIVRE');ECOLE_0512138X.addTo(ECOLE);</v>
      </c>
    </row>
    <row r="1082" spans="1:10" x14ac:dyDescent="0.2">
      <c r="A1082" t="s">
        <v>2745</v>
      </c>
      <c r="B1082" t="s">
        <v>2746</v>
      </c>
      <c r="C1082" t="s">
        <v>673</v>
      </c>
      <c r="D1082" t="s">
        <v>4301</v>
      </c>
      <c r="E1082" t="s">
        <v>4304</v>
      </c>
      <c r="F1082" t="s">
        <v>553</v>
      </c>
      <c r="G1082" t="s">
        <v>6089</v>
      </c>
      <c r="H1082" t="s">
        <v>6090</v>
      </c>
      <c r="I1082" t="s">
        <v>3077</v>
      </c>
      <c r="J1082" t="str">
        <f t="shared" si="16"/>
        <v>var ECOLE_0510128M=L.circle([48.8122667,3.9932629], 50, {color:'purple',fillColor:'purple',fillOpacity: 0.5});ECOLE_0510128M.bindPopup('&lt;p align=center&gt; &lt;font size=2&gt;&lt;b&gt;&lt;u&gt;ECOLE ELEMENTAIRE&lt;/b&gt;&lt;/u&gt;&lt;br&gt; (public)&lt;br&gt;&lt;br&gt;&lt;i&gt;VAL-DES-MARAIS');ECOLE_0510128M.addTo(ECOLE);</v>
      </c>
    </row>
    <row r="1083" spans="1:10" x14ac:dyDescent="0.2">
      <c r="A1083" t="s">
        <v>2747</v>
      </c>
      <c r="B1083" t="s">
        <v>2748</v>
      </c>
      <c r="C1083" t="s">
        <v>673</v>
      </c>
      <c r="D1083" t="s">
        <v>4301</v>
      </c>
      <c r="E1083" t="s">
        <v>4304</v>
      </c>
      <c r="F1083" t="s">
        <v>553</v>
      </c>
      <c r="G1083" t="s">
        <v>6091</v>
      </c>
      <c r="H1083" t="s">
        <v>6092</v>
      </c>
      <c r="I1083" t="s">
        <v>3075</v>
      </c>
      <c r="J1083" t="str">
        <f t="shared" si="16"/>
        <v>var ECOLE_0510427M=L.circle([49.175301,4.2234462], 50, {color:'purple',fillColor:'purple',fillOpacity: 0.5});ECOLE_0510427M.bindPopup('&lt;p align=center&gt; &lt;font size=2&gt;&lt;b&gt;&lt;u&gt;ECOLE PRIMAIRE&lt;/b&gt;&lt;/u&gt;&lt;br&gt; (public)&lt;br&gt;&lt;br&gt;&lt;i&gt;VAL-DE-VESLE');ECOLE_0510427M.addTo(ECOLE);</v>
      </c>
    </row>
    <row r="1084" spans="1:10" x14ac:dyDescent="0.2">
      <c r="A1084" t="s">
        <v>2749</v>
      </c>
      <c r="B1084" t="s">
        <v>2750</v>
      </c>
      <c r="C1084" t="s">
        <v>673</v>
      </c>
      <c r="D1084" t="s">
        <v>4301</v>
      </c>
      <c r="E1084" t="s">
        <v>4304</v>
      </c>
      <c r="F1084" t="s">
        <v>553</v>
      </c>
      <c r="G1084" t="s">
        <v>6093</v>
      </c>
      <c r="H1084" t="s">
        <v>6094</v>
      </c>
      <c r="I1084" t="s">
        <v>3075</v>
      </c>
      <c r="J1084" t="str">
        <f t="shared" si="16"/>
        <v>var ECOLE_0511303P=L.circle([48.8432612,4.7731088], 50, {color:'purple',fillColor:'purple',fillOpacity: 0.5});ECOLE_0511303P.bindPopup('&lt;p align=center&gt; &lt;font size=2&gt;&lt;b&gt;&lt;u&gt;ECOLE PRIMAIRE&lt;/b&gt;&lt;/u&gt;&lt;br&gt; (public)&lt;br&gt;&lt;br&gt;&lt;i&gt;VANAULT-LES-DAMES');ECOLE_0511303P.addTo(ECOLE);</v>
      </c>
    </row>
    <row r="1085" spans="1:10" x14ac:dyDescent="0.2">
      <c r="A1085" t="s">
        <v>2751</v>
      </c>
      <c r="B1085" t="s">
        <v>2752</v>
      </c>
      <c r="C1085" t="s">
        <v>673</v>
      </c>
      <c r="D1085" t="s">
        <v>4301</v>
      </c>
      <c r="E1085" t="s">
        <v>4304</v>
      </c>
      <c r="F1085" t="s">
        <v>553</v>
      </c>
      <c r="G1085" t="s">
        <v>6095</v>
      </c>
      <c r="H1085" t="s">
        <v>6096</v>
      </c>
      <c r="I1085" t="s">
        <v>1448</v>
      </c>
      <c r="J1085" t="str">
        <f t="shared" si="16"/>
        <v>var ECOLE_0512107N=L.circle([49.2891141,3.8044248], 50, {color:'purple',fillColor:'purple',fillOpacity: 0.5});ECOLE_0512107N.bindPopup('&lt;p align=center&gt; &lt;font size=2&gt;&lt;b&gt;&lt;u&gt;ECOLE MATERNELLE&lt;/b&gt;&lt;/u&gt;&lt;br&gt; (public)&lt;br&gt;&lt;br&gt;&lt;i&gt;VANDEUIL');ECOLE_0512107N.addTo(ECOLE);</v>
      </c>
    </row>
    <row r="1086" spans="1:10" x14ac:dyDescent="0.2">
      <c r="A1086" t="s">
        <v>2753</v>
      </c>
      <c r="B1086" t="s">
        <v>2754</v>
      </c>
      <c r="C1086" t="s">
        <v>673</v>
      </c>
      <c r="D1086" t="s">
        <v>4301</v>
      </c>
      <c r="E1086" t="s">
        <v>4304</v>
      </c>
      <c r="F1086" t="s">
        <v>553</v>
      </c>
      <c r="G1086" t="s">
        <v>6097</v>
      </c>
      <c r="H1086" t="s">
        <v>6098</v>
      </c>
      <c r="I1086" t="s">
        <v>3077</v>
      </c>
      <c r="J1086" t="str">
        <f t="shared" si="16"/>
        <v>var ECOLE_0510932L=L.circle([49.0499791,3.8842177], 50, {color:'purple',fillColor:'purple',fillOpacity: 0.5});ECOLE_0510932L.bindPopup('&lt;p align=center&gt; &lt;font size=2&gt;&lt;b&gt;&lt;u&gt;ECOLE ELEMENTAIRE&lt;/b&gt;&lt;/u&gt;&lt;br&gt; (public)&lt;br&gt;&lt;br&gt;&lt;i&gt;VAUCIENNES');ECOLE_0510932L.addTo(ECOLE);</v>
      </c>
    </row>
    <row r="1087" spans="1:10" x14ac:dyDescent="0.2">
      <c r="A1087" t="s">
        <v>2755</v>
      </c>
      <c r="B1087" t="s">
        <v>2756</v>
      </c>
      <c r="C1087" t="s">
        <v>673</v>
      </c>
      <c r="D1087" t="s">
        <v>4301</v>
      </c>
      <c r="E1087" t="s">
        <v>4304</v>
      </c>
      <c r="F1087" t="s">
        <v>553</v>
      </c>
      <c r="G1087" t="s">
        <v>6099</v>
      </c>
      <c r="H1087" t="s">
        <v>6100</v>
      </c>
      <c r="I1087" t="s">
        <v>3075</v>
      </c>
      <c r="J1087" t="str">
        <f t="shared" si="16"/>
        <v>var ECOLE_0511957A=L.circle([48.7078047,4.659819], 50, {color:'purple',fillColor:'purple',fillOpacity: 0.5});ECOLE_0511957A.bindPopup('&lt;p align=center&gt; &lt;font size=2&gt;&lt;b&gt;&lt;u&gt;ECOLE PRIMAIRE&lt;/b&gt;&lt;/u&gt;&lt;br&gt; (public)&lt;br&gt;&lt;br&gt;&lt;i&gt;VAUCLERC');ECOLE_0511957A.addTo(ECOLE);</v>
      </c>
    </row>
    <row r="1088" spans="1:10" x14ac:dyDescent="0.2">
      <c r="A1088" t="s">
        <v>2757</v>
      </c>
      <c r="B1088" t="s">
        <v>2758</v>
      </c>
      <c r="C1088" t="s">
        <v>673</v>
      </c>
      <c r="D1088" t="s">
        <v>4301</v>
      </c>
      <c r="E1088" t="s">
        <v>4304</v>
      </c>
      <c r="F1088" t="s">
        <v>553</v>
      </c>
      <c r="G1088" t="s">
        <v>6101</v>
      </c>
      <c r="H1088" t="s">
        <v>6102</v>
      </c>
      <c r="I1088" t="s">
        <v>3077</v>
      </c>
      <c r="J1088" t="str">
        <f t="shared" si="16"/>
        <v>var ECOLE_0510464C=L.circle([49.091962,4.2248536], 50, {color:'purple',fillColor:'purple',fillOpacity: 0.5});ECOLE_0510464C.bindPopup('&lt;p align=center&gt; &lt;font size=2&gt;&lt;b&gt;&lt;u&gt;ECOLE ELEMENTAIRE&lt;/b&gt;&lt;/u&gt;&lt;br&gt; (public)&lt;br&gt;&lt;br&gt;&lt;i&gt;VAUDEMANGE');ECOLE_0510464C.addTo(ECOLE);</v>
      </c>
    </row>
    <row r="1089" spans="1:10" x14ac:dyDescent="0.2">
      <c r="A1089" t="s">
        <v>2759</v>
      </c>
      <c r="B1089" t="s">
        <v>2760</v>
      </c>
      <c r="C1089" t="s">
        <v>673</v>
      </c>
      <c r="D1089" t="s">
        <v>4301</v>
      </c>
      <c r="E1089" t="s">
        <v>4304</v>
      </c>
      <c r="F1089" t="s">
        <v>553</v>
      </c>
      <c r="G1089" t="s">
        <v>6103</v>
      </c>
      <c r="H1089" t="s">
        <v>6104</v>
      </c>
      <c r="I1089" t="s">
        <v>3077</v>
      </c>
      <c r="J1089" t="str">
        <f t="shared" si="16"/>
        <v>var ECOLE_0510933M=L.circle([49.0827021,3.8403326], 50, {color:'purple',fillColor:'purple',fillOpacity: 0.5});ECOLE_0510933M.bindPopup('&lt;p align=center&gt; &lt;font size=2&gt;&lt;b&gt;&lt;u&gt;ECOLE ELEMENTAIRE&lt;/b&gt;&lt;/u&gt;&lt;br&gt; (public)&lt;br&gt;&lt;br&gt;&lt;i&gt;VENTEUIL');ECOLE_0510933M.addTo(ECOLE);</v>
      </c>
    </row>
    <row r="1090" spans="1:10" x14ac:dyDescent="0.2">
      <c r="A1090" t="s">
        <v>2759</v>
      </c>
      <c r="B1090" t="s">
        <v>2761</v>
      </c>
      <c r="C1090" t="s">
        <v>673</v>
      </c>
      <c r="D1090" t="s">
        <v>4301</v>
      </c>
      <c r="E1090" t="s">
        <v>4304</v>
      </c>
      <c r="F1090" t="s">
        <v>553</v>
      </c>
      <c r="G1090" t="s">
        <v>6105</v>
      </c>
      <c r="H1090" t="s">
        <v>6106</v>
      </c>
      <c r="I1090" t="s">
        <v>1448</v>
      </c>
      <c r="J1090" t="str">
        <f t="shared" si="16"/>
        <v>var ECOLE_0511938E=L.circle([49.0831273,3.8404695], 50, {color:'purple',fillColor:'purple',fillOpacity: 0.5});ECOLE_0511938E.bindPopup('&lt;p align=center&gt; &lt;font size=2&gt;&lt;b&gt;&lt;u&gt;ECOLE MATERNELLE&lt;/b&gt;&lt;/u&gt;&lt;br&gt; (public)&lt;br&gt;&lt;br&gt;&lt;i&gt;VENTEUIL');ECOLE_0511938E.addTo(ECOLE);</v>
      </c>
    </row>
    <row r="1091" spans="1:10" x14ac:dyDescent="0.2">
      <c r="A1091" t="s">
        <v>2762</v>
      </c>
      <c r="B1091" t="s">
        <v>2763</v>
      </c>
      <c r="C1091" t="s">
        <v>673</v>
      </c>
      <c r="D1091" t="s">
        <v>4301</v>
      </c>
      <c r="E1091" t="s">
        <v>4304</v>
      </c>
      <c r="F1091" t="s">
        <v>553</v>
      </c>
      <c r="G1091" t="s">
        <v>6107</v>
      </c>
      <c r="H1091" t="s">
        <v>6108</v>
      </c>
      <c r="I1091" t="s">
        <v>3077</v>
      </c>
      <c r="J1091" t="str">
        <f t="shared" ref="J1091:J1154" si="17">"var "&amp;D1091&amp;"_"&amp;B1091&amp;"=L.circle(["&amp;G1091&amp;","&amp;H1091&amp;"], 50, {color:'"&amp; E1091&amp;"',fillColor:'"&amp;E1091&amp;"',fillOpacity: 0.5});"&amp;D1091&amp;"_"&amp;B1091&amp;".bindPopup('&lt;p align=center&gt; &lt;font size=2&gt;&lt;b&gt;&lt;u&gt;"&amp;I1091&amp;"&lt;/b&gt;&lt;/u&gt;&lt;br&gt; "&amp;C1091&amp;"&lt;br&gt;&lt;br&gt;&lt;i&gt;"&amp;A1091&amp;"');"&amp;D1091&amp;"_"&amp;B1091&amp;".addTo("&amp;D1091&amp;");"</f>
        <v>var ECOLE_0511017D=L.circle([49.0941984,3.6766334], 50, {color:'purple',fillColor:'purple',fillOpacity: 0.5});ECOLE_0511017D.bindPopup('&lt;p align=center&gt; &lt;font size=2&gt;&lt;b&gt;&lt;u&gt;ECOLE ELEMENTAIRE&lt;/b&gt;&lt;/u&gt;&lt;br&gt; (public)&lt;br&gt;&lt;br&gt;&lt;i&gt;VERNEUIL');ECOLE_0511017D.addTo(ECOLE);</v>
      </c>
    </row>
    <row r="1092" spans="1:10" x14ac:dyDescent="0.2">
      <c r="A1092" t="s">
        <v>2762</v>
      </c>
      <c r="B1092" t="s">
        <v>2764</v>
      </c>
      <c r="C1092" t="s">
        <v>673</v>
      </c>
      <c r="D1092" t="s">
        <v>4301</v>
      </c>
      <c r="E1092" t="s">
        <v>4304</v>
      </c>
      <c r="F1092" t="s">
        <v>3427</v>
      </c>
      <c r="G1092" t="s">
        <v>6109</v>
      </c>
      <c r="H1092" t="s">
        <v>6110</v>
      </c>
      <c r="I1092" t="s">
        <v>4154</v>
      </c>
      <c r="J1092" t="str">
        <f t="shared" si="17"/>
        <v>var ECOLE_0511443S=L.circle([49.0933037,3.6718337], 50, {color:'purple',fillColor:'purple',fillOpacity: 0.5});ECOLE_0511443S.bindPopup('&lt;p align=center&gt; &lt;font size=2&gt;&lt;b&gt;&lt;u&gt;ECOLE MATERNELLE DE LA SEMOIGNE&lt;/b&gt;&lt;/u&gt;&lt;br&gt; (public)&lt;br&gt;&lt;br&gt;&lt;i&gt;VERNEUIL');ECOLE_0511443S.addTo(ECOLE);</v>
      </c>
    </row>
    <row r="1093" spans="1:10" x14ac:dyDescent="0.2">
      <c r="A1093" t="s">
        <v>2165</v>
      </c>
      <c r="B1093" t="s">
        <v>2765</v>
      </c>
      <c r="C1093" t="s">
        <v>673</v>
      </c>
      <c r="D1093" t="s">
        <v>4301</v>
      </c>
      <c r="E1093" t="s">
        <v>4304</v>
      </c>
      <c r="F1093" t="s">
        <v>553</v>
      </c>
      <c r="G1093" t="s">
        <v>6111</v>
      </c>
      <c r="H1093" t="s">
        <v>6112</v>
      </c>
      <c r="I1093" t="s">
        <v>3077</v>
      </c>
      <c r="J1093" t="str">
        <f t="shared" si="17"/>
        <v>var ECOLE_0510737Z=L.circle([49.0638281,4.9060114], 50, {color:'purple',fillColor:'purple',fillOpacity: 0.5});ECOLE_0510737Z.bindPopup('&lt;p align=center&gt; &lt;font size=2&gt;&lt;b&gt;&lt;u&gt;ECOLE ELEMENTAIRE&lt;/b&gt;&lt;/u&gt;&lt;br&gt; (public)&lt;br&gt;&lt;br&gt;&lt;i&gt;VERRIERES');ECOLE_0510737Z.addTo(ECOLE);</v>
      </c>
    </row>
    <row r="1094" spans="1:10" x14ac:dyDescent="0.2">
      <c r="A1094" t="s">
        <v>426</v>
      </c>
      <c r="B1094" t="s">
        <v>2766</v>
      </c>
      <c r="C1094" t="s">
        <v>673</v>
      </c>
      <c r="D1094" t="s">
        <v>4301</v>
      </c>
      <c r="E1094" t="s">
        <v>4304</v>
      </c>
      <c r="F1094" t="s">
        <v>3428</v>
      </c>
      <c r="G1094" t="s">
        <v>6113</v>
      </c>
      <c r="H1094" t="s">
        <v>6114</v>
      </c>
      <c r="I1094" t="s">
        <v>4156</v>
      </c>
      <c r="J1094" t="str">
        <f t="shared" si="17"/>
        <v>var ECOLE_0510235D=L.circle([48.9023544,4.0036049], 50, {color:'purple',fillColor:'purple',fillOpacity: 0.5});ECOLE_0510235D.bindPopup('&lt;p align=center&gt; &lt;font size=2&gt;&lt;b&gt;&lt;u&gt;ECOLE MATERNELLE DES SOURCES&lt;/b&gt;&lt;/u&gt;&lt;br&gt; (public)&lt;br&gt;&lt;br&gt;&lt;i&gt;VERTUS');ECOLE_0510235D.addTo(ECOLE);</v>
      </c>
    </row>
    <row r="1095" spans="1:10" x14ac:dyDescent="0.2">
      <c r="A1095" t="s">
        <v>426</v>
      </c>
      <c r="B1095" t="s">
        <v>2767</v>
      </c>
      <c r="C1095" t="s">
        <v>674</v>
      </c>
      <c r="D1095" t="s">
        <v>4301</v>
      </c>
      <c r="E1095" t="s">
        <v>4304</v>
      </c>
      <c r="F1095" t="s">
        <v>3383</v>
      </c>
      <c r="G1095" t="s">
        <v>6115</v>
      </c>
      <c r="H1095" t="s">
        <v>6116</v>
      </c>
      <c r="I1095" t="s">
        <v>4065</v>
      </c>
      <c r="J1095" t="str">
        <f t="shared" si="17"/>
        <v>var ECOLE_0511764R=L.circle([48.902139,4.0006486], 50, {color:'purple',fillColor:'purple',fillOpacity: 0.5});ECOLE_0511764R.bindPopup('&lt;p align=center&gt; &lt;font size=2&gt;&lt;b&gt;&lt;u&gt;ECOLE PRIMAIRE SAINT JOSEPH&lt;/b&gt;&lt;/u&gt;&lt;br&gt; (privé)&lt;br&gt;&lt;br&gt;&lt;i&gt;VERTUS');ECOLE_0511764R.addTo(ECOLE);</v>
      </c>
    </row>
    <row r="1096" spans="1:10" x14ac:dyDescent="0.2">
      <c r="A1096" t="s">
        <v>426</v>
      </c>
      <c r="B1096" t="s">
        <v>2768</v>
      </c>
      <c r="C1096" t="s">
        <v>673</v>
      </c>
      <c r="D1096" t="s">
        <v>4301</v>
      </c>
      <c r="E1096" t="s">
        <v>4304</v>
      </c>
      <c r="F1096" t="s">
        <v>2769</v>
      </c>
      <c r="G1096" t="s">
        <v>6117</v>
      </c>
      <c r="H1096" t="s">
        <v>6118</v>
      </c>
      <c r="I1096" t="s">
        <v>4157</v>
      </c>
      <c r="J1096" t="str">
        <f t="shared" si="17"/>
        <v>var ECOLE_0512052D=L.circle([48.9019193,4.0078568], 50, {color:'purple',fillColor:'purple',fillOpacity: 0.5});ECOLE_0512052D.bindPopup('&lt;p align=center&gt; &lt;font size=2&gt;&lt;b&gt;&lt;u&gt;ECOLE ELEMENTAIRE REGROUPEMENT PÉDAGOGIQUE DES É&lt;/b&gt;&lt;/u&gt;&lt;br&gt; (public)&lt;br&gt;&lt;br&gt;&lt;i&gt;VERTUS');ECOLE_0512052D.addTo(ECOLE);</v>
      </c>
    </row>
    <row r="1097" spans="1:10" x14ac:dyDescent="0.2">
      <c r="A1097" t="s">
        <v>2770</v>
      </c>
      <c r="B1097" t="s">
        <v>2771</v>
      </c>
      <c r="C1097" t="s">
        <v>673</v>
      </c>
      <c r="D1097" t="s">
        <v>4301</v>
      </c>
      <c r="E1097" t="s">
        <v>4304</v>
      </c>
      <c r="F1097" t="s">
        <v>553</v>
      </c>
      <c r="G1097" t="s">
        <v>6119</v>
      </c>
      <c r="H1097" t="s">
        <v>6120</v>
      </c>
      <c r="I1097" t="s">
        <v>3075</v>
      </c>
      <c r="J1097" t="str">
        <f t="shared" si="17"/>
        <v>var ECOLE_0511389H=L.circle([49.1598952,4.1460103], 50, {color:'purple',fillColor:'purple',fillOpacity: 0.5});ECOLE_0511389H.bindPopup('&lt;p align=center&gt; &lt;font size=2&gt;&lt;b&gt;&lt;u&gt;ECOLE PRIMAIRE&lt;/b&gt;&lt;/u&gt;&lt;br&gt; (public)&lt;br&gt;&lt;br&gt;&lt;i&gt;VERZENAY');ECOLE_0511389H.addTo(ECOLE);</v>
      </c>
    </row>
    <row r="1098" spans="1:10" x14ac:dyDescent="0.2">
      <c r="A1098" t="s">
        <v>429</v>
      </c>
      <c r="B1098" t="s">
        <v>2772</v>
      </c>
      <c r="C1098" t="s">
        <v>673</v>
      </c>
      <c r="D1098" t="s">
        <v>4301</v>
      </c>
      <c r="E1098" t="s">
        <v>4304</v>
      </c>
      <c r="F1098" t="s">
        <v>553</v>
      </c>
      <c r="G1098" t="s">
        <v>6121</v>
      </c>
      <c r="H1098" t="s">
        <v>6122</v>
      </c>
      <c r="I1098" t="s">
        <v>3075</v>
      </c>
      <c r="J1098" t="str">
        <f t="shared" si="17"/>
        <v>var ECOLE_0511395P=L.circle([49.1467752,4.1642213], 50, {color:'purple',fillColor:'purple',fillOpacity: 0.5});ECOLE_0511395P.bindPopup('&lt;p align=center&gt; &lt;font size=2&gt;&lt;b&gt;&lt;u&gt;ECOLE PRIMAIRE&lt;/b&gt;&lt;/u&gt;&lt;br&gt; (public)&lt;br&gt;&lt;br&gt;&lt;i&gt;VERZY');ECOLE_0511395P.addTo(ECOLE);</v>
      </c>
    </row>
    <row r="1099" spans="1:10" x14ac:dyDescent="0.2">
      <c r="A1099" t="s">
        <v>2773</v>
      </c>
      <c r="B1099" t="s">
        <v>2774</v>
      </c>
      <c r="C1099" t="s">
        <v>673</v>
      </c>
      <c r="D1099" t="s">
        <v>4301</v>
      </c>
      <c r="E1099" t="s">
        <v>4304</v>
      </c>
      <c r="F1099" t="s">
        <v>3429</v>
      </c>
      <c r="G1099" t="s">
        <v>6123</v>
      </c>
      <c r="H1099" t="s">
        <v>6124</v>
      </c>
      <c r="I1099" t="s">
        <v>4159</v>
      </c>
      <c r="J1099" t="str">
        <f t="shared" si="17"/>
        <v>var ECOLE_0512046X=L.circle([48.8718131,4.4643621], 50, {color:'purple',fillColor:'purple',fillOpacity: 0.5});ECOLE_0512046X.bindPopup('&lt;p align=center&gt; &lt;font size=2&gt;&lt;b&gt;&lt;u&gt;ECOLE PRIMAIRE DE LA VALLEE DE LA CRAIE&lt;/b&gt;&lt;/u&gt;&lt;br&gt; (public)&lt;br&gt;&lt;br&gt;&lt;i&gt;VESIGNEUL-SUR-MARNE');ECOLE_0512046X.addTo(ECOLE);</v>
      </c>
    </row>
    <row r="1100" spans="1:10" x14ac:dyDescent="0.2">
      <c r="A1100" t="s">
        <v>2775</v>
      </c>
      <c r="B1100" t="s">
        <v>2776</v>
      </c>
      <c r="C1100" t="s">
        <v>673</v>
      </c>
      <c r="D1100" t="s">
        <v>4301</v>
      </c>
      <c r="E1100" t="s">
        <v>4304</v>
      </c>
      <c r="F1100" t="s">
        <v>553</v>
      </c>
      <c r="G1100" t="s">
        <v>6125</v>
      </c>
      <c r="H1100" t="s">
        <v>6126</v>
      </c>
      <c r="I1100" t="s">
        <v>3075</v>
      </c>
      <c r="J1100" t="str">
        <f t="shared" si="17"/>
        <v>var ECOLE_0511541Y=L.circle([49.1901215,4.8871062], 50, {color:'purple',fillColor:'purple',fillOpacity: 0.5});ECOLE_0511541Y.bindPopup('&lt;p align=center&gt; &lt;font size=2&gt;&lt;b&gt;&lt;u&gt;ECOLE PRIMAIRE&lt;/b&gt;&lt;/u&gt;&lt;br&gt; (public)&lt;br&gt;&lt;br&gt;&lt;i&gt;VIENNE-LE-CHATEAU');ECOLE_0511541Y.addTo(ECOLE);</v>
      </c>
    </row>
    <row r="1101" spans="1:10" x14ac:dyDescent="0.2">
      <c r="A1101" t="s">
        <v>2777</v>
      </c>
      <c r="B1101" t="s">
        <v>2778</v>
      </c>
      <c r="C1101" t="s">
        <v>673</v>
      </c>
      <c r="D1101" t="s">
        <v>4301</v>
      </c>
      <c r="E1101" t="s">
        <v>4304</v>
      </c>
      <c r="F1101" t="s">
        <v>553</v>
      </c>
      <c r="G1101" t="s">
        <v>6127</v>
      </c>
      <c r="H1101" t="s">
        <v>6128</v>
      </c>
      <c r="I1101" t="s">
        <v>1448</v>
      </c>
      <c r="J1101" t="str">
        <f t="shared" si="17"/>
        <v>var ECOLE_0511547E=L.circle([49.2023652,3.9353989], 50, {color:'purple',fillColor:'purple',fillOpacity: 0.5});ECOLE_0511547E.bindPopup('&lt;p align=center&gt; &lt;font size=2&gt;&lt;b&gt;&lt;u&gt;ECOLE MATERNELLE&lt;/b&gt;&lt;/u&gt;&lt;br&gt; (public)&lt;br&gt;&lt;br&gt;&lt;i&gt;VILLE-DOMMANGE');ECOLE_0511547E.addTo(ECOLE);</v>
      </c>
    </row>
    <row r="1102" spans="1:10" x14ac:dyDescent="0.2">
      <c r="A1102" t="s">
        <v>2779</v>
      </c>
      <c r="B1102" t="s">
        <v>2780</v>
      </c>
      <c r="C1102" t="s">
        <v>673</v>
      </c>
      <c r="D1102" t="s">
        <v>4301</v>
      </c>
      <c r="E1102" t="s">
        <v>4304</v>
      </c>
      <c r="F1102" t="s">
        <v>3430</v>
      </c>
      <c r="G1102" t="s">
        <v>6129</v>
      </c>
      <c r="H1102" t="s">
        <v>6130</v>
      </c>
      <c r="I1102" t="s">
        <v>4160</v>
      </c>
      <c r="J1102" t="str">
        <f t="shared" si="17"/>
        <v>var ECOLE_0511300L=L.circle([49.1835926,3.8054223], 50, {color:'purple',fillColor:'purple',fillOpacity: 0.5});ECOLE_0511300L.bindPopup('&lt;p align=center&gt; &lt;font size=2&gt;&lt;b&gt;&lt;u&gt;ECOLE ELEMENTAIRE DES 4 VENTS&lt;/b&gt;&lt;/u&gt;&lt;br&gt; (public)&lt;br&gt;&lt;br&gt;&lt;i&gt;VILLE-EN-TARDENOIS');ECOLE_0511300L.addTo(ECOLE);</v>
      </c>
    </row>
    <row r="1103" spans="1:10" x14ac:dyDescent="0.2">
      <c r="A1103" t="s">
        <v>2779</v>
      </c>
      <c r="B1103" t="s">
        <v>2781</v>
      </c>
      <c r="C1103" t="s">
        <v>673</v>
      </c>
      <c r="D1103" t="s">
        <v>4301</v>
      </c>
      <c r="E1103" t="s">
        <v>4304</v>
      </c>
      <c r="F1103" t="s">
        <v>553</v>
      </c>
      <c r="G1103" t="s">
        <v>6131</v>
      </c>
      <c r="H1103" t="s">
        <v>6132</v>
      </c>
      <c r="I1103" t="s">
        <v>1448</v>
      </c>
      <c r="J1103" t="str">
        <f t="shared" si="17"/>
        <v>var ECOLE_0511519Z=L.circle([49.1836719,3.8048667], 50, {color:'purple',fillColor:'purple',fillOpacity: 0.5});ECOLE_0511519Z.bindPopup('&lt;p align=center&gt; &lt;font size=2&gt;&lt;b&gt;&lt;u&gt;ECOLE MATERNELLE&lt;/b&gt;&lt;/u&gt;&lt;br&gt; (public)&lt;br&gt;&lt;br&gt;&lt;i&gt;VILLE-EN-TARDENOIS');ECOLE_0511519Z.addTo(ECOLE);</v>
      </c>
    </row>
    <row r="1104" spans="1:10" x14ac:dyDescent="0.2">
      <c r="A1104" t="s">
        <v>2782</v>
      </c>
      <c r="B1104" t="s">
        <v>2783</v>
      </c>
      <c r="C1104" t="s">
        <v>673</v>
      </c>
      <c r="D1104" t="s">
        <v>4301</v>
      </c>
      <c r="E1104" t="s">
        <v>4304</v>
      </c>
      <c r="F1104" t="s">
        <v>3431</v>
      </c>
      <c r="G1104" t="s">
        <v>6133</v>
      </c>
      <c r="H1104" t="s">
        <v>6134</v>
      </c>
      <c r="I1104" t="s">
        <v>4161</v>
      </c>
      <c r="J1104" t="str">
        <f t="shared" si="17"/>
        <v>var ECOLE_0510445G=L.circle([49.1663874,4.0252006], 50, {color:'purple',fillColor:'purple',fillOpacity: 0.5});ECOLE_0510445G.bindPopup('&lt;p align=center&gt; &lt;font size=2&gt;&lt;b&gt;&lt;u&gt;ECOLE MATERNELLE ROGER GARITAN&lt;/b&gt;&lt;/u&gt;&lt;br&gt; (public)&lt;br&gt;&lt;br&gt;&lt;i&gt;VILLERS-ALLERAND');ECOLE_0510445G.addTo(ECOLE);</v>
      </c>
    </row>
    <row r="1105" spans="1:10" x14ac:dyDescent="0.2">
      <c r="A1105" t="s">
        <v>2784</v>
      </c>
      <c r="B1105" t="s">
        <v>2785</v>
      </c>
      <c r="C1105" t="s">
        <v>673</v>
      </c>
      <c r="D1105" t="s">
        <v>4301</v>
      </c>
      <c r="E1105" t="s">
        <v>4304</v>
      </c>
      <c r="F1105" t="s">
        <v>553</v>
      </c>
      <c r="G1105" t="s">
        <v>6135</v>
      </c>
      <c r="H1105" t="s">
        <v>6136</v>
      </c>
      <c r="I1105" t="s">
        <v>3075</v>
      </c>
      <c r="J1105" t="str">
        <f t="shared" si="17"/>
        <v>var ECOLE_0510738A=L.circle([49.0193514,4.9375817], 50, {color:'purple',fillColor:'purple',fillOpacity: 0.5});ECOLE_0510738A.bindPopup('&lt;p align=center&gt; &lt;font size=2&gt;&lt;b&gt;&lt;u&gt;ECOLE PRIMAIRE&lt;/b&gt;&lt;/u&gt;&lt;br&gt; (public)&lt;br&gt;&lt;br&gt;&lt;i&gt;VILLERS-EN-ARGONNE');ECOLE_0510738A.addTo(ECOLE);</v>
      </c>
    </row>
    <row r="1106" spans="1:10" x14ac:dyDescent="0.2">
      <c r="A1106" t="s">
        <v>2786</v>
      </c>
      <c r="B1106" t="s">
        <v>2787</v>
      </c>
      <c r="C1106" t="s">
        <v>673</v>
      </c>
      <c r="D1106" t="s">
        <v>4301</v>
      </c>
      <c r="E1106" t="s">
        <v>4304</v>
      </c>
      <c r="F1106" t="s">
        <v>553</v>
      </c>
      <c r="G1106" t="s">
        <v>6137</v>
      </c>
      <c r="H1106" t="s">
        <v>6138</v>
      </c>
      <c r="I1106" t="s">
        <v>3075</v>
      </c>
      <c r="J1106" t="str">
        <f t="shared" si="17"/>
        <v>var ECOLE_0510449L=L.circle([49.1349845,4.1963708], 50, {color:'purple',fillColor:'purple',fillOpacity: 0.5});ECOLE_0510449L.bindPopup('&lt;p align=center&gt; &lt;font size=2&gt;&lt;b&gt;&lt;u&gt;ECOLE PRIMAIRE&lt;/b&gt;&lt;/u&gt;&lt;br&gt; (public)&lt;br&gt;&lt;br&gt;&lt;i&gt;VILLERS-MARMERY');ECOLE_0510449L.addTo(ECOLE);</v>
      </c>
    </row>
    <row r="1107" spans="1:10" x14ac:dyDescent="0.2">
      <c r="A1107" t="s">
        <v>2788</v>
      </c>
      <c r="B1107" t="s">
        <v>2789</v>
      </c>
      <c r="C1107" t="s">
        <v>673</v>
      </c>
      <c r="D1107" t="s">
        <v>4301</v>
      </c>
      <c r="E1107" t="s">
        <v>4304</v>
      </c>
      <c r="F1107" t="s">
        <v>553</v>
      </c>
      <c r="G1107" t="s">
        <v>6139</v>
      </c>
      <c r="H1107" t="s">
        <v>6140</v>
      </c>
      <c r="I1107" t="s">
        <v>1448</v>
      </c>
      <c r="J1107" t="str">
        <f t="shared" si="17"/>
        <v>var ECOLE_0511790U=L.circle([49.0953121,3.7972829], 50, {color:'purple',fillColor:'purple',fillOpacity: 0.5});ECOLE_0511790U.bindPopup('&lt;p align=center&gt; &lt;font size=2&gt;&lt;b&gt;&lt;u&gt;ECOLE MATERNELLE&lt;/b&gt;&lt;/u&gt;&lt;br&gt; (public)&lt;br&gt;&lt;br&gt;&lt;i&gt;VILLERS-SOUS-CHATILLON');ECOLE_0511790U.addTo(ECOLE);</v>
      </c>
    </row>
    <row r="1108" spans="1:10" x14ac:dyDescent="0.2">
      <c r="A1108" t="s">
        <v>2790</v>
      </c>
      <c r="B1108" t="s">
        <v>2791</v>
      </c>
      <c r="C1108" t="s">
        <v>673</v>
      </c>
      <c r="D1108" t="s">
        <v>4301</v>
      </c>
      <c r="E1108" t="s">
        <v>4304</v>
      </c>
      <c r="F1108" t="s">
        <v>553</v>
      </c>
      <c r="G1108" t="s">
        <v>6141</v>
      </c>
      <c r="H1108" t="s">
        <v>6142</v>
      </c>
      <c r="I1108" t="s">
        <v>3075</v>
      </c>
      <c r="J1108" t="str">
        <f t="shared" si="17"/>
        <v>var ECOLE_0510739B=L.circle([49.1871981,4.7871016], 50, {color:'purple',fillColor:'purple',fillOpacity: 0.5});ECOLE_0510739B.bindPopup('&lt;p align=center&gt; &lt;font size=2&gt;&lt;b&gt;&lt;u&gt;ECOLE PRIMAIRE&lt;/b&gt;&lt;/u&gt;&lt;br&gt; (public)&lt;br&gt;&lt;br&gt;&lt;i&gt;VILLE-SUR-TOURBE');ECOLE_0510739B.addTo(ECOLE);</v>
      </c>
    </row>
    <row r="1109" spans="1:10" x14ac:dyDescent="0.2">
      <c r="A1109" t="s">
        <v>2792</v>
      </c>
      <c r="B1109" t="s">
        <v>2793</v>
      </c>
      <c r="C1109" t="s">
        <v>673</v>
      </c>
      <c r="D1109" t="s">
        <v>4301</v>
      </c>
      <c r="E1109" t="s">
        <v>4304</v>
      </c>
      <c r="F1109" t="s">
        <v>3432</v>
      </c>
      <c r="G1109" t="s">
        <v>6143</v>
      </c>
      <c r="H1109" t="s">
        <v>6144</v>
      </c>
      <c r="I1109" t="s">
        <v>4162</v>
      </c>
      <c r="J1109" t="str">
        <f t="shared" si="17"/>
        <v>var ECOLE_0510803W=L.circle([48.7446354,4.6281939], 50, {color:'purple',fillColor:'purple',fillOpacity: 0.5});ECOLE_0510803W.bindPopup('&lt;p align=center&gt; &lt;font size=2&gt;&lt;b&gt;&lt;u&gt;ECOLE PRIMAIRE JULIE DAUBIE&lt;/b&gt;&lt;/u&gt;&lt;br&gt; (public)&lt;br&gt;&lt;br&gt;&lt;i&gt;VITRY-EN-PERTHOIS');ECOLE_0510803W.addTo(ECOLE);</v>
      </c>
    </row>
    <row r="1110" spans="1:10" x14ac:dyDescent="0.2">
      <c r="A1110" t="s">
        <v>2794</v>
      </c>
      <c r="B1110" t="s">
        <v>2795</v>
      </c>
      <c r="C1110" t="s">
        <v>673</v>
      </c>
      <c r="D1110" t="s">
        <v>4301</v>
      </c>
      <c r="E1110" t="s">
        <v>4304</v>
      </c>
      <c r="F1110" t="s">
        <v>553</v>
      </c>
      <c r="G1110" t="s">
        <v>6145</v>
      </c>
      <c r="H1110" t="s">
        <v>6146</v>
      </c>
      <c r="I1110" t="s">
        <v>1448</v>
      </c>
      <c r="J1110" t="str">
        <f t="shared" si="17"/>
        <v>var ECOLE_0511722V=L.circle([48.8421256,4.4579161], 50, {color:'purple',fillColor:'purple',fillOpacity: 0.5});ECOLE_0511722V.bindPopup('&lt;p align=center&gt; &lt;font size=2&gt;&lt;b&gt;&lt;u&gt;ECOLE MATERNELLE&lt;/b&gt;&lt;/u&gt;&lt;br&gt; (public)&lt;br&gt;&lt;br&gt;&lt;i&gt;VITRY-LA-VILLE');ECOLE_0511722V.addTo(ECOLE);</v>
      </c>
    </row>
    <row r="1111" spans="1:10" x14ac:dyDescent="0.2">
      <c r="A1111" t="s">
        <v>432</v>
      </c>
      <c r="B1111" t="s">
        <v>2796</v>
      </c>
      <c r="C1111" t="s">
        <v>673</v>
      </c>
      <c r="D1111" t="s">
        <v>4301</v>
      </c>
      <c r="E1111" t="s">
        <v>4304</v>
      </c>
      <c r="F1111" t="s">
        <v>3210</v>
      </c>
      <c r="G1111" t="s">
        <v>6147</v>
      </c>
      <c r="H1111" t="s">
        <v>6148</v>
      </c>
      <c r="I1111" t="s">
        <v>4164</v>
      </c>
      <c r="J1111" t="str">
        <f t="shared" si="17"/>
        <v>var ECOLE_0510755U=L.circle([48.7192405,4.5876604], 50, {color:'purple',fillColor:'purple',fillOpacity: 0.5});ECOLE_0510755U.bindPopup('&lt;p align=center&gt; &lt;font size=2&gt;&lt;b&gt;&lt;u&gt;ECOLE MATERNELLE FERDINAND BUISSON&lt;/b&gt;&lt;/u&gt;&lt;br&gt; (public)&lt;br&gt;&lt;br&gt;&lt;i&gt;VITRY-LE-FRANCOIS');ECOLE_0510755U.addTo(ECOLE);</v>
      </c>
    </row>
    <row r="1112" spans="1:10" x14ac:dyDescent="0.2">
      <c r="A1112" t="s">
        <v>432</v>
      </c>
      <c r="B1112" t="s">
        <v>2797</v>
      </c>
      <c r="C1112" t="s">
        <v>673</v>
      </c>
      <c r="D1112" t="s">
        <v>4301</v>
      </c>
      <c r="E1112" t="s">
        <v>4304</v>
      </c>
      <c r="F1112" t="s">
        <v>92</v>
      </c>
      <c r="G1112" t="s">
        <v>6149</v>
      </c>
      <c r="H1112" t="s">
        <v>6150</v>
      </c>
      <c r="I1112" t="s">
        <v>3792</v>
      </c>
      <c r="J1112" t="str">
        <f t="shared" si="17"/>
        <v>var ECOLE_0510757W=L.circle([48.7275622,4.5880358], 50, {color:'purple',fillColor:'purple',fillOpacity: 0.5});ECOLE_0510757W.bindPopup('&lt;p align=center&gt; &lt;font size=2&gt;&lt;b&gt;&lt;u&gt;ECOLE ELEMENTAIRE JULES FERRY&lt;/b&gt;&lt;/u&gt;&lt;br&gt; (public)&lt;br&gt;&lt;br&gt;&lt;i&gt;VITRY-LE-FRANCOIS');ECOLE_0510757W.addTo(ECOLE);</v>
      </c>
    </row>
    <row r="1113" spans="1:10" x14ac:dyDescent="0.2">
      <c r="A1113" t="s">
        <v>432</v>
      </c>
      <c r="B1113" t="s">
        <v>2798</v>
      </c>
      <c r="C1113" t="s">
        <v>673</v>
      </c>
      <c r="D1113" t="s">
        <v>4301</v>
      </c>
      <c r="E1113" t="s">
        <v>4304</v>
      </c>
      <c r="F1113" t="s">
        <v>92</v>
      </c>
      <c r="G1113" t="s">
        <v>6151</v>
      </c>
      <c r="H1113" t="s">
        <v>6152</v>
      </c>
      <c r="I1113" t="s">
        <v>3804</v>
      </c>
      <c r="J1113" t="str">
        <f t="shared" si="17"/>
        <v>var ECOLE_0510758X=L.circle([48.7277128,4.5878785], 50, {color:'purple',fillColor:'purple',fillOpacity: 0.5});ECOLE_0510758X.bindPopup('&lt;p align=center&gt; &lt;font size=2&gt;&lt;b&gt;&lt;u&gt;ECOLE MATERNELLE JULES FERRY&lt;/b&gt;&lt;/u&gt;&lt;br&gt; (public)&lt;br&gt;&lt;br&gt;&lt;i&gt;VITRY-LE-FRANCOIS');ECOLE_0510758X.addTo(ECOLE);</v>
      </c>
    </row>
    <row r="1114" spans="1:10" x14ac:dyDescent="0.2">
      <c r="A1114" t="s">
        <v>432</v>
      </c>
      <c r="B1114" t="s">
        <v>2799</v>
      </c>
      <c r="C1114" t="s">
        <v>673</v>
      </c>
      <c r="D1114" t="s">
        <v>4301</v>
      </c>
      <c r="E1114" t="s">
        <v>4304</v>
      </c>
      <c r="F1114" t="s">
        <v>3433</v>
      </c>
      <c r="G1114" t="s">
        <v>6153</v>
      </c>
      <c r="H1114" t="s">
        <v>6154</v>
      </c>
      <c r="I1114" t="s">
        <v>4165</v>
      </c>
      <c r="J1114" t="str">
        <f t="shared" si="17"/>
        <v>var ECOLE_0510760Z=L.circle([48.7199842,4.5802896], 50, {color:'purple',fillColor:'purple',fillOpacity: 0.5});ECOLE_0510760Z.bindPopup('&lt;p align=center&gt; &lt;font size=2&gt;&lt;b&gt;&lt;u&gt;ECOLE ELEMENTAIRE P.ET M. CURIE&lt;/b&gt;&lt;/u&gt;&lt;br&gt; (public)&lt;br&gt;&lt;br&gt;&lt;i&gt;VITRY-LE-FRANCOIS');ECOLE_0510760Z.addTo(ECOLE);</v>
      </c>
    </row>
    <row r="1115" spans="1:10" x14ac:dyDescent="0.2">
      <c r="A1115" t="s">
        <v>432</v>
      </c>
      <c r="B1115" t="s">
        <v>2800</v>
      </c>
      <c r="C1115" t="s">
        <v>673</v>
      </c>
      <c r="D1115" t="s">
        <v>4301</v>
      </c>
      <c r="E1115" t="s">
        <v>4304</v>
      </c>
      <c r="F1115" t="s">
        <v>3434</v>
      </c>
      <c r="G1115" t="s">
        <v>6155</v>
      </c>
      <c r="H1115" t="s">
        <v>6156</v>
      </c>
      <c r="I1115" t="s">
        <v>4166</v>
      </c>
      <c r="J1115" t="str">
        <f t="shared" si="17"/>
        <v>var ECOLE_0510761A=L.circle([48.7196009,4.5800264], 50, {color:'purple',fillColor:'purple',fillOpacity: 0.5});ECOLE_0510761A.bindPopup('&lt;p align=center&gt; &lt;font size=2&gt;&lt;b&gt;&lt;u&gt;ECOLE MATERNELLE P ET M.CURIE&lt;/b&gt;&lt;/u&gt;&lt;br&gt; (public)&lt;br&gt;&lt;br&gt;&lt;i&gt;VITRY-LE-FRANCOIS');ECOLE_0510761A.addTo(ECOLE);</v>
      </c>
    </row>
    <row r="1116" spans="1:10" x14ac:dyDescent="0.2">
      <c r="A1116" t="s">
        <v>432</v>
      </c>
      <c r="B1116" t="s">
        <v>2801</v>
      </c>
      <c r="C1116" t="s">
        <v>673</v>
      </c>
      <c r="D1116" t="s">
        <v>4301</v>
      </c>
      <c r="E1116" t="s">
        <v>4304</v>
      </c>
      <c r="F1116" t="s">
        <v>3435</v>
      </c>
      <c r="G1116" t="s">
        <v>6157</v>
      </c>
      <c r="H1116" t="s">
        <v>6158</v>
      </c>
      <c r="I1116" t="s">
        <v>4168</v>
      </c>
      <c r="J1116" t="str">
        <f t="shared" si="17"/>
        <v>var ECOLE_0511243Z=L.circle([48.730118,4.5870868], 50, {color:'purple',fillColor:'purple',fillOpacity: 0.5});ECOLE_0511243Z.bindPopup('&lt;p align=center&gt; &lt;font size=2&gt;&lt;b&gt;&lt;u&gt;ECOLE MATERNELLE DU HAMOIS LOUIS PASTEUR&lt;/b&gt;&lt;/u&gt;&lt;br&gt; (public)&lt;br&gt;&lt;br&gt;&lt;i&gt;VITRY-LE-FRANCOIS');ECOLE_0511243Z.addTo(ECOLE);</v>
      </c>
    </row>
    <row r="1117" spans="1:10" x14ac:dyDescent="0.2">
      <c r="A1117" t="s">
        <v>432</v>
      </c>
      <c r="B1117" t="s">
        <v>2802</v>
      </c>
      <c r="C1117" t="s">
        <v>673</v>
      </c>
      <c r="D1117" t="s">
        <v>4301</v>
      </c>
      <c r="E1117" t="s">
        <v>4304</v>
      </c>
      <c r="F1117" t="s">
        <v>443</v>
      </c>
      <c r="G1117" t="s">
        <v>6159</v>
      </c>
      <c r="H1117" t="s">
        <v>6160</v>
      </c>
      <c r="I1117" t="s">
        <v>4170</v>
      </c>
      <c r="J1117" t="str">
        <f t="shared" si="17"/>
        <v>var ECOLE_0511402X=L.circle([48.7151302,4.5927151], 50, {color:'purple',fillColor:'purple',fillOpacity: 0.5});ECOLE_0511402X.bindPopup('&lt;p align=center&gt; &lt;font size=2&gt;&lt;b&gt;&lt;u&gt;ECOLE PRIMAIRE PAUL FORT&lt;/b&gt;&lt;/u&gt;&lt;br&gt; (public)&lt;br&gt;&lt;br&gt;&lt;i&gt;VITRY-LE-FRANCOIS');ECOLE_0511402X.addTo(ECOLE);</v>
      </c>
    </row>
    <row r="1118" spans="1:10" x14ac:dyDescent="0.2">
      <c r="A1118" t="s">
        <v>432</v>
      </c>
      <c r="B1118" t="s">
        <v>2803</v>
      </c>
      <c r="C1118" t="s">
        <v>673</v>
      </c>
      <c r="D1118" t="s">
        <v>4301</v>
      </c>
      <c r="E1118" t="s">
        <v>4304</v>
      </c>
      <c r="F1118" t="s">
        <v>3210</v>
      </c>
      <c r="G1118" t="s">
        <v>6161</v>
      </c>
      <c r="H1118" t="s">
        <v>6162</v>
      </c>
      <c r="I1118" t="s">
        <v>3895</v>
      </c>
      <c r="J1118" t="str">
        <f t="shared" si="17"/>
        <v>var ECOLE_0511453C=L.circle([48.7191324,4.586995], 50, {color:'purple',fillColor:'purple',fillOpacity: 0.5});ECOLE_0511453C.bindPopup('&lt;p align=center&gt; &lt;font size=2&gt;&lt;b&gt;&lt;u&gt;ECOLE ELEMENTAIRE FERDINAND BUISSON&lt;/b&gt;&lt;/u&gt;&lt;br&gt; (public)&lt;br&gt;&lt;br&gt;&lt;i&gt;VITRY-LE-FRANCOIS');ECOLE_0511453C.addTo(ECOLE);</v>
      </c>
    </row>
    <row r="1119" spans="1:10" x14ac:dyDescent="0.2">
      <c r="A1119" t="s">
        <v>432</v>
      </c>
      <c r="B1119" t="s">
        <v>2804</v>
      </c>
      <c r="C1119" t="s">
        <v>674</v>
      </c>
      <c r="D1119" t="s">
        <v>4301</v>
      </c>
      <c r="E1119" t="s">
        <v>4304</v>
      </c>
      <c r="F1119" t="s">
        <v>459</v>
      </c>
      <c r="G1119" t="s">
        <v>6163</v>
      </c>
      <c r="H1119" t="s">
        <v>6164</v>
      </c>
      <c r="I1119" t="s">
        <v>4172</v>
      </c>
      <c r="J1119" t="str">
        <f t="shared" si="17"/>
        <v>var ECOLE_0511844C=L.circle([48.7264913,4.5868488], 50, {color:'purple',fillColor:'purple',fillOpacity: 0.5});ECOLE_0511844C.bindPopup('&lt;p align=center&gt; &lt;font size=2&gt;&lt;b&gt;&lt;u&gt;ECOLE PRIMAIRE ST JEAN BAPTISTE DE LA SALLE&lt;/b&gt;&lt;/u&gt;&lt;br&gt; (privé)&lt;br&gt;&lt;br&gt;&lt;i&gt;VITRY-LE-FRANCOIS');ECOLE_0511844C.addTo(ECOLE);</v>
      </c>
    </row>
    <row r="1120" spans="1:10" x14ac:dyDescent="0.2">
      <c r="A1120" t="s">
        <v>432</v>
      </c>
      <c r="B1120" t="s">
        <v>2805</v>
      </c>
      <c r="C1120" t="s">
        <v>673</v>
      </c>
      <c r="D1120" t="s">
        <v>4301</v>
      </c>
      <c r="E1120" t="s">
        <v>4304</v>
      </c>
      <c r="F1120" t="s">
        <v>416</v>
      </c>
      <c r="G1120" t="s">
        <v>6165</v>
      </c>
      <c r="H1120" t="s">
        <v>6166</v>
      </c>
      <c r="I1120" t="s">
        <v>4173</v>
      </c>
      <c r="J1120" t="str">
        <f t="shared" si="17"/>
        <v>var ECOLE_0512036L=L.circle([48.730404,4.5866209], 50, {color:'purple',fillColor:'purple',fillOpacity: 0.5});ECOLE_0512036L.bindPopup('&lt;p align=center&gt; &lt;font size=2&gt;&lt;b&gt;&lt;u&gt;ECOLE ELEMENTAIRE LOUIS PASTEUR&lt;/b&gt;&lt;/u&gt;&lt;br&gt; (public)&lt;br&gt;&lt;br&gt;&lt;i&gt;VITRY-LE-FRANCOIS');ECOLE_0512036L.addTo(ECOLE);</v>
      </c>
    </row>
    <row r="1121" spans="1:10" x14ac:dyDescent="0.2">
      <c r="A1121" t="s">
        <v>432</v>
      </c>
      <c r="B1121" t="s">
        <v>2806</v>
      </c>
      <c r="C1121" t="s">
        <v>673</v>
      </c>
      <c r="D1121" t="s">
        <v>4301</v>
      </c>
      <c r="E1121" t="s">
        <v>4304</v>
      </c>
      <c r="F1121" t="s">
        <v>3436</v>
      </c>
      <c r="G1121" t="s">
        <v>6167</v>
      </c>
      <c r="H1121" t="s">
        <v>6168</v>
      </c>
      <c r="I1121" t="s">
        <v>4174</v>
      </c>
      <c r="J1121" t="str">
        <f t="shared" si="17"/>
        <v>var ECOLE_0512055G=L.circle([48.7170106,4.5970794], 50, {color:'purple',fillColor:'purple',fillOpacity: 0.5});ECOLE_0512055G.bindPopup('&lt;p align=center&gt; &lt;font size=2&gt;&lt;b&gt;&lt;u&gt;ECOLE PRIMAIRE JULES VERNE - JEAN MERMOZ&lt;/b&gt;&lt;/u&gt;&lt;br&gt; (public)&lt;br&gt;&lt;br&gt;&lt;i&gt;VITRY-LE-FRANCOIS');ECOLE_0512055G.addTo(ECOLE);</v>
      </c>
    </row>
    <row r="1122" spans="1:10" x14ac:dyDescent="0.2">
      <c r="A1122" t="s">
        <v>2807</v>
      </c>
      <c r="B1122" t="s">
        <v>2808</v>
      </c>
      <c r="C1122" t="s">
        <v>673</v>
      </c>
      <c r="D1122" t="s">
        <v>4301</v>
      </c>
      <c r="E1122" t="s">
        <v>4304</v>
      </c>
      <c r="F1122" t="s">
        <v>553</v>
      </c>
      <c r="G1122" t="s">
        <v>6169</v>
      </c>
      <c r="H1122" t="s">
        <v>6170</v>
      </c>
      <c r="I1122" t="s">
        <v>3077</v>
      </c>
      <c r="J1122" t="str">
        <f t="shared" si="17"/>
        <v>var ECOLE_0510899A=L.circle([48.6802167,4.8325734], 50, {color:'purple',fillColor:'purple',fillOpacity: 0.5});ECOLE_0510899A.bindPopup('&lt;p align=center&gt; &lt;font size=2&gt;&lt;b&gt;&lt;u&gt;ECOLE ELEMENTAIRE&lt;/b&gt;&lt;/u&gt;&lt;br&gt; (public)&lt;br&gt;&lt;br&gt;&lt;i&gt;VOUILLERS');ECOLE_0510899A.addTo(ECOLE);</v>
      </c>
    </row>
    <row r="1123" spans="1:10" x14ac:dyDescent="0.2">
      <c r="A1123" t="s">
        <v>2809</v>
      </c>
      <c r="B1123" t="s">
        <v>2810</v>
      </c>
      <c r="C1123" t="s">
        <v>673</v>
      </c>
      <c r="D1123" t="s">
        <v>4301</v>
      </c>
      <c r="E1123" t="s">
        <v>4304</v>
      </c>
      <c r="F1123" t="s">
        <v>3437</v>
      </c>
      <c r="G1123" t="s">
        <v>6171</v>
      </c>
      <c r="H1123" t="s">
        <v>6172</v>
      </c>
      <c r="I1123" t="s">
        <v>4175</v>
      </c>
      <c r="J1123" t="str">
        <f t="shared" si="17"/>
        <v>var ECOLE_0510627E=L.circle([49.0256965,4.2424434], 50, {color:'purple',fillColor:'purple',fillOpacity: 0.5});ECOLE_0510627E.bindPopup('&lt;p align=center&gt; &lt;font size=2&gt;&lt;b&gt;&lt;u&gt;ECOLE PRIMAIRE LES CARRIERES&lt;/b&gt;&lt;/u&gt;&lt;br&gt; (public)&lt;br&gt;&lt;br&gt;&lt;i&gt;VRAUX');ECOLE_0510627E.addTo(ECOLE);</v>
      </c>
    </row>
    <row r="1124" spans="1:10" x14ac:dyDescent="0.2">
      <c r="A1124" t="s">
        <v>2811</v>
      </c>
      <c r="B1124" t="s">
        <v>2812</v>
      </c>
      <c r="C1124" t="s">
        <v>673</v>
      </c>
      <c r="D1124" t="s">
        <v>4301</v>
      </c>
      <c r="E1124" t="s">
        <v>4304</v>
      </c>
      <c r="F1124" t="s">
        <v>3438</v>
      </c>
      <c r="G1124" t="s">
        <v>6173</v>
      </c>
      <c r="H1124" t="s">
        <v>6174</v>
      </c>
      <c r="I1124" t="s">
        <v>4176</v>
      </c>
      <c r="J1124" t="str">
        <f t="shared" si="17"/>
        <v>var ECOLE_0510454S=L.circle([49.3490667,4.2100225], 50, {color:'purple',fillColor:'purple',fillOpacity: 0.5});ECOLE_0510454S.bindPopup('&lt;p align=center&gt; &lt;font size=2&gt;&lt;b&gt;&lt;u&gt;ECOLE PRIMAIRE LA DOLINE&lt;/b&gt;&lt;/u&gt;&lt;br&gt; (public)&lt;br&gt;&lt;br&gt;&lt;i&gt;WARMERIVILLE');ECOLE_0510454S.addTo(ECOLE);</v>
      </c>
    </row>
    <row r="1125" spans="1:10" x14ac:dyDescent="0.2">
      <c r="A1125" t="s">
        <v>2811</v>
      </c>
      <c r="B1125" t="s">
        <v>2813</v>
      </c>
      <c r="C1125" t="s">
        <v>674</v>
      </c>
      <c r="D1125" t="s">
        <v>4301</v>
      </c>
      <c r="E1125" t="s">
        <v>4304</v>
      </c>
      <c r="F1125" t="s">
        <v>3439</v>
      </c>
      <c r="G1125" t="s">
        <v>6175</v>
      </c>
      <c r="H1125" t="s">
        <v>6176</v>
      </c>
      <c r="I1125" t="s">
        <v>4177</v>
      </c>
      <c r="J1125" t="str">
        <f t="shared" si="17"/>
        <v>var ECOLE_0511827J=L.circle([49.3531892,4.216411], 50, {color:'purple',fillColor:'purple',fillOpacity: 0.5});ECOLE_0511827J.bindPopup('&lt;p align=center&gt; &lt;font size=2&gt;&lt;b&gt;&lt;u&gt;ECOLE PRIMAIRE VAL DES BOIS&lt;/b&gt;&lt;/u&gt;&lt;br&gt; (privé)&lt;br&gt;&lt;br&gt;&lt;i&gt;WARMERIVILLE');ECOLE_0511827J.addTo(ECOLE);</v>
      </c>
    </row>
    <row r="1126" spans="1:10" x14ac:dyDescent="0.2">
      <c r="A1126" t="s">
        <v>547</v>
      </c>
      <c r="B1126" t="s">
        <v>2814</v>
      </c>
      <c r="C1126" t="s">
        <v>673</v>
      </c>
      <c r="D1126" t="s">
        <v>4301</v>
      </c>
      <c r="E1126" t="s">
        <v>4304</v>
      </c>
      <c r="F1126" t="s">
        <v>3440</v>
      </c>
      <c r="G1126" t="s">
        <v>6177</v>
      </c>
      <c r="H1126" t="s">
        <v>6178</v>
      </c>
      <c r="I1126" t="s">
        <v>4178</v>
      </c>
      <c r="J1126" t="str">
        <f t="shared" si="17"/>
        <v>var ECOLE_0510458W=L.circle([49.294161,4.1208027], 50, {color:'purple',fillColor:'purple',fillOpacity: 0.5});ECOLE_0510458W.bindPopup('&lt;p align=center&gt; &lt;font size=2&gt;&lt;b&gt;&lt;u&gt;ECOLE MATERNELLE LES FECHETTES&lt;/b&gt;&lt;/u&gt;&lt;br&gt; (public)&lt;br&gt;&lt;br&gt;&lt;i&gt;WITRY-LES-REIMS');ECOLE_0510458W.addTo(ECOLE);</v>
      </c>
    </row>
    <row r="1127" spans="1:10" x14ac:dyDescent="0.2">
      <c r="A1127" t="s">
        <v>547</v>
      </c>
      <c r="B1127" t="s">
        <v>2815</v>
      </c>
      <c r="C1127" t="s">
        <v>673</v>
      </c>
      <c r="D1127" t="s">
        <v>4301</v>
      </c>
      <c r="E1127" t="s">
        <v>4304</v>
      </c>
      <c r="F1127" t="s">
        <v>3441</v>
      </c>
      <c r="G1127" t="s">
        <v>6179</v>
      </c>
      <c r="H1127" t="s">
        <v>6180</v>
      </c>
      <c r="I1127" t="s">
        <v>4179</v>
      </c>
      <c r="J1127" t="str">
        <f t="shared" si="17"/>
        <v>var ECOLE_0511729C=L.circle([49.292577,4.1229154], 50, {color:'purple',fillColor:'purple',fillOpacity: 0.5});ECOLE_0511729C.bindPopup('&lt;p align=center&gt; &lt;font size=2&gt;&lt;b&gt;&lt;u&gt;ECOLE ELEMENTAIRE GASTON BUARD&lt;/b&gt;&lt;/u&gt;&lt;br&gt; (public)&lt;br&gt;&lt;br&gt;&lt;i&gt;WITRY-LES-REIMS');ECOLE_0511729C.addTo(ECOLE);</v>
      </c>
    </row>
    <row r="1128" spans="1:10" x14ac:dyDescent="0.2">
      <c r="A1128" t="s">
        <v>547</v>
      </c>
      <c r="B1128" t="s">
        <v>2816</v>
      </c>
      <c r="C1128" t="s">
        <v>673</v>
      </c>
      <c r="D1128" t="s">
        <v>4301</v>
      </c>
      <c r="E1128" t="s">
        <v>4304</v>
      </c>
      <c r="F1128" t="s">
        <v>3442</v>
      </c>
      <c r="G1128" t="s">
        <v>6181</v>
      </c>
      <c r="H1128" t="s">
        <v>6182</v>
      </c>
      <c r="I1128" t="s">
        <v>4180</v>
      </c>
      <c r="J1128" t="str">
        <f t="shared" si="17"/>
        <v>var ECOLE_0511730D=L.circle([49.2914648,4.1126306], 50, {color:'purple',fillColor:'purple',fillOpacity: 0.5});ECOLE_0511730D.bindPopup('&lt;p align=center&gt; &lt;font size=2&gt;&lt;b&gt;&lt;u&gt;ECOLE ELEMENTAIRE ALEXIS CONIO&lt;/b&gt;&lt;/u&gt;&lt;br&gt; (public)&lt;br&gt;&lt;br&gt;&lt;i&gt;WITRY-LES-REIMS');ECOLE_0511730D.addTo(ECOLE);</v>
      </c>
    </row>
    <row r="1129" spans="1:10" x14ac:dyDescent="0.2">
      <c r="A1129" t="s">
        <v>547</v>
      </c>
      <c r="B1129" t="s">
        <v>2817</v>
      </c>
      <c r="C1129" t="s">
        <v>673</v>
      </c>
      <c r="D1129" t="s">
        <v>4301</v>
      </c>
      <c r="E1129" t="s">
        <v>4304</v>
      </c>
      <c r="F1129" t="s">
        <v>3095</v>
      </c>
      <c r="G1129" t="s">
        <v>6183</v>
      </c>
      <c r="H1129" t="s">
        <v>6184</v>
      </c>
      <c r="I1129" t="s">
        <v>4181</v>
      </c>
      <c r="J1129" t="str">
        <f t="shared" si="17"/>
        <v>var ECOLE_0511992N=L.circle([49.2861411,4.109572], 50, {color:'purple',fillColor:'purple',fillOpacity: 0.5});ECOLE_0511992N.bindPopup('&lt;p align=center&gt; &lt;font size=2&gt;&lt;b&gt;&lt;u&gt;ECOLE MATERNELLE JULES VERNE&lt;/b&gt;&lt;/u&gt;&lt;br&gt; (public)&lt;br&gt;&lt;br&gt;&lt;i&gt;WITRY-LES-REIMS');ECOLE_0511992N.addTo(ECOLE);</v>
      </c>
    </row>
    <row r="1130" spans="1:10" x14ac:dyDescent="0.2">
      <c r="A1130" t="s">
        <v>2818</v>
      </c>
      <c r="B1130" t="s">
        <v>2819</v>
      </c>
      <c r="C1130" t="s">
        <v>673</v>
      </c>
      <c r="D1130" t="s">
        <v>4301</v>
      </c>
      <c r="E1130" t="s">
        <v>4304</v>
      </c>
      <c r="F1130" t="s">
        <v>553</v>
      </c>
      <c r="G1130" t="s">
        <v>6185</v>
      </c>
      <c r="H1130" t="s">
        <v>6186</v>
      </c>
      <c r="I1130" t="s">
        <v>3075</v>
      </c>
      <c r="J1130" t="str">
        <f t="shared" si="17"/>
        <v>var ECOLE_0521074K=L.circle([48.2441324,5.2991327], 50, {color:'purple',fillColor:'purple',fillOpacity: 0.5});ECOLE_0521074K.bindPopup('&lt;p align=center&gt; &lt;font size=2&gt;&lt;b&gt;&lt;u&gt;ECOLE PRIMAIRE&lt;/b&gt;&lt;/u&gt;&lt;br&gt; (public)&lt;br&gt;&lt;br&gt;&lt;i&gt;ANDELOT-BLANCHEVILLE');ECOLE_0521074K.addTo(ECOLE);</v>
      </c>
    </row>
    <row r="1131" spans="1:10" x14ac:dyDescent="0.2">
      <c r="A1131" t="s">
        <v>2820</v>
      </c>
      <c r="B1131" t="s">
        <v>2821</v>
      </c>
      <c r="C1131" t="s">
        <v>673</v>
      </c>
      <c r="D1131" t="s">
        <v>4301</v>
      </c>
      <c r="E1131" t="s">
        <v>4304</v>
      </c>
      <c r="F1131" t="s">
        <v>553</v>
      </c>
      <c r="G1131" t="s">
        <v>6187</v>
      </c>
      <c r="H1131" t="s">
        <v>6188</v>
      </c>
      <c r="I1131" t="s">
        <v>3077</v>
      </c>
      <c r="J1131" t="str">
        <f t="shared" si="17"/>
        <v>var ECOLE_0520905B=L.circle([47.9493491,5.0069496], 50, {color:'purple',fillColor:'purple',fillOpacity: 0.5});ECOLE_0520905B.bindPopup('&lt;p align=center&gt; &lt;font size=2&gt;&lt;b&gt;&lt;u&gt;ECOLE ELEMENTAIRE&lt;/b&gt;&lt;/u&gt;&lt;br&gt; (public)&lt;br&gt;&lt;br&gt;&lt;i&gt;ARC-EN-BARROIS');ECOLE_0520905B.addTo(ECOLE);</v>
      </c>
    </row>
    <row r="1132" spans="1:10" x14ac:dyDescent="0.2">
      <c r="A1132" t="s">
        <v>2820</v>
      </c>
      <c r="B1132" t="s">
        <v>2822</v>
      </c>
      <c r="C1132" t="s">
        <v>673</v>
      </c>
      <c r="D1132" t="s">
        <v>4301</v>
      </c>
      <c r="E1132" t="s">
        <v>4304</v>
      </c>
      <c r="F1132" t="s">
        <v>553</v>
      </c>
      <c r="G1132" t="s">
        <v>6189</v>
      </c>
      <c r="H1132" t="s">
        <v>6190</v>
      </c>
      <c r="I1132" t="s">
        <v>1448</v>
      </c>
      <c r="J1132" t="str">
        <f t="shared" si="17"/>
        <v>var ECOLE_0520906C=L.circle([47.9492374,5.0063745], 50, {color:'purple',fillColor:'purple',fillOpacity: 0.5});ECOLE_0520906C.bindPopup('&lt;p align=center&gt; &lt;font size=2&gt;&lt;b&gt;&lt;u&gt;ECOLE MATERNELLE&lt;/b&gt;&lt;/u&gt;&lt;br&gt; (public)&lt;br&gt;&lt;br&gt;&lt;i&gt;ARC-EN-BARROIS');ECOLE_0520906C.addTo(ECOLE);</v>
      </c>
    </row>
    <row r="1133" spans="1:10" x14ac:dyDescent="0.2">
      <c r="A1133" t="s">
        <v>2823</v>
      </c>
      <c r="B1133" t="s">
        <v>2824</v>
      </c>
      <c r="C1133" t="s">
        <v>673</v>
      </c>
      <c r="D1133" t="s">
        <v>4301</v>
      </c>
      <c r="E1133" t="s">
        <v>4304</v>
      </c>
      <c r="F1133" t="s">
        <v>553</v>
      </c>
      <c r="G1133" t="s">
        <v>6191</v>
      </c>
      <c r="H1133" t="s">
        <v>6192</v>
      </c>
      <c r="I1133" t="s">
        <v>3075</v>
      </c>
      <c r="J1133" t="str">
        <f t="shared" si="17"/>
        <v>var ECOLE_0520958J=L.circle([47.7897323,5.0572587], 50, {color:'purple',fillColor:'purple',fillOpacity: 0.5});ECOLE_0520958J.bindPopup('&lt;p align=center&gt; &lt;font size=2&gt;&lt;b&gt;&lt;u&gt;ECOLE PRIMAIRE&lt;/b&gt;&lt;/u&gt;&lt;br&gt; (public)&lt;br&gt;&lt;br&gt;&lt;i&gt;AUBERIVE');ECOLE_0520958J.addTo(ECOLE);</v>
      </c>
    </row>
    <row r="1134" spans="1:10" x14ac:dyDescent="0.2">
      <c r="A1134" t="s">
        <v>2825</v>
      </c>
      <c r="B1134" t="s">
        <v>2826</v>
      </c>
      <c r="C1134" t="s">
        <v>673</v>
      </c>
      <c r="D1134" t="s">
        <v>4301</v>
      </c>
      <c r="E1134" t="s">
        <v>4304</v>
      </c>
      <c r="F1134" t="s">
        <v>553</v>
      </c>
      <c r="G1134" t="s">
        <v>6193</v>
      </c>
      <c r="H1134" t="s">
        <v>6194</v>
      </c>
      <c r="I1134" t="s">
        <v>3075</v>
      </c>
      <c r="J1134" t="str">
        <f t="shared" si="17"/>
        <v>var ECOLE_0520077B=L.circle([48.1162904,4.9772941], 50, {color:'purple',fillColor:'purple',fillOpacity: 0.5});ECOLE_0520077B.bindPopup('&lt;p align=center&gt; &lt;font size=2&gt;&lt;b&gt;&lt;u&gt;ECOLE PRIMAIRE&lt;/b&gt;&lt;/u&gt;&lt;br&gt; (public)&lt;br&gt;&lt;br&gt;&lt;i&gt;AUTREVILLE-SUR-LA-RENNE');ECOLE_0520077B.addTo(ECOLE);</v>
      </c>
    </row>
    <row r="1135" spans="1:10" x14ac:dyDescent="0.2">
      <c r="A1135" t="s">
        <v>2203</v>
      </c>
      <c r="B1135" t="s">
        <v>2827</v>
      </c>
      <c r="C1135" t="s">
        <v>673</v>
      </c>
      <c r="D1135" t="s">
        <v>4301</v>
      </c>
      <c r="E1135" t="s">
        <v>4304</v>
      </c>
      <c r="F1135" t="s">
        <v>553</v>
      </c>
      <c r="G1135" t="s">
        <v>6195</v>
      </c>
      <c r="H1135" t="s">
        <v>6196</v>
      </c>
      <c r="I1135" t="s">
        <v>3075</v>
      </c>
      <c r="J1135" t="str">
        <f t="shared" si="17"/>
        <v>var ECOLE_0520181P=L.circle([47.9043758,5.3954665], 50, {color:'purple',fillColor:'purple',fillOpacity: 0.5});ECOLE_0520181P.bindPopup('&lt;p align=center&gt; &lt;font size=2&gt;&lt;b&gt;&lt;u&gt;ECOLE PRIMAIRE&lt;/b&gt;&lt;/u&gt;&lt;br&gt; (public)&lt;br&gt;&lt;br&gt;&lt;i&gt;BANNES');ECOLE_0520181P.addTo(ECOLE);</v>
      </c>
    </row>
    <row r="1136" spans="1:10" x14ac:dyDescent="0.2">
      <c r="A1136" t="s">
        <v>2828</v>
      </c>
      <c r="B1136" t="s">
        <v>2829</v>
      </c>
      <c r="C1136" t="s">
        <v>673</v>
      </c>
      <c r="D1136" t="s">
        <v>4301</v>
      </c>
      <c r="E1136" t="s">
        <v>4304</v>
      </c>
      <c r="F1136" t="s">
        <v>3443</v>
      </c>
      <c r="G1136" t="s">
        <v>6197</v>
      </c>
      <c r="H1136" t="s">
        <v>6198</v>
      </c>
      <c r="I1136" t="s">
        <v>4183</v>
      </c>
      <c r="J1136" t="str">
        <f t="shared" si="17"/>
        <v>var ECOLE_0520280X=L.circle([48.5537279,5.0772654], 50, {color:'purple',fillColor:'purple',fillOpacity: 0.5});ECOLE_0520280X.bindPopup('&lt;p align=center&gt; &lt;font size=2&gt;&lt;b&gt;&lt;u&gt;ECOLE PRIMAIRE LANEUVILLE-À-BAYARD&lt;/b&gt;&lt;/u&gt;&lt;br&gt; (public)&lt;br&gt;&lt;br&gt;&lt;i&gt;BAYARD-SUR-MARNE');ECOLE_0520280X.addTo(ECOLE);</v>
      </c>
    </row>
    <row r="1137" spans="1:10" x14ac:dyDescent="0.2">
      <c r="A1137" t="s">
        <v>2830</v>
      </c>
      <c r="B1137" t="s">
        <v>2831</v>
      </c>
      <c r="C1137" t="s">
        <v>673</v>
      </c>
      <c r="D1137" t="s">
        <v>4301</v>
      </c>
      <c r="E1137" t="s">
        <v>4304</v>
      </c>
      <c r="F1137" t="s">
        <v>553</v>
      </c>
      <c r="G1137" t="s">
        <v>6199</v>
      </c>
      <c r="H1137" t="s">
        <v>6200</v>
      </c>
      <c r="I1137" t="s">
        <v>1448</v>
      </c>
      <c r="J1137" t="str">
        <f t="shared" si="17"/>
        <v>var ECOLE_0520832X=L.circle([48.6534698,4.9724541], 50, {color:'purple',fillColor:'purple',fillOpacity: 0.5});ECOLE_0520832X.bindPopup('&lt;p align=center&gt; &lt;font size=2&gt;&lt;b&gt;&lt;u&gt;ECOLE MATERNELLE&lt;/b&gt;&lt;/u&gt;&lt;br&gt; (public)&lt;br&gt;&lt;br&gt;&lt;i&gt;BETTANCOURT-LA-FERREE');ECOLE_0520832X.addTo(ECOLE);</v>
      </c>
    </row>
    <row r="1138" spans="1:10" x14ac:dyDescent="0.2">
      <c r="A1138" t="s">
        <v>2830</v>
      </c>
      <c r="B1138" t="s">
        <v>2832</v>
      </c>
      <c r="C1138" t="s">
        <v>673</v>
      </c>
      <c r="D1138" t="s">
        <v>4301</v>
      </c>
      <c r="E1138" t="s">
        <v>4304</v>
      </c>
      <c r="F1138" t="s">
        <v>553</v>
      </c>
      <c r="G1138" t="s">
        <v>6201</v>
      </c>
      <c r="H1138" t="s">
        <v>6202</v>
      </c>
      <c r="I1138" t="s">
        <v>3077</v>
      </c>
      <c r="J1138" t="str">
        <f t="shared" si="17"/>
        <v>var ECOLE_0520908E=L.circle([48.6521724,4.9723984], 50, {color:'purple',fillColor:'purple',fillOpacity: 0.5});ECOLE_0520908E.bindPopup('&lt;p align=center&gt; &lt;font size=2&gt;&lt;b&gt;&lt;u&gt;ECOLE ELEMENTAIRE&lt;/b&gt;&lt;/u&gt;&lt;br&gt; (public)&lt;br&gt;&lt;br&gt;&lt;i&gt;BETTANCOURT-LA-FERREE');ECOLE_0520908E.addTo(ECOLE);</v>
      </c>
    </row>
    <row r="1139" spans="1:10" x14ac:dyDescent="0.2">
      <c r="A1139" t="s">
        <v>2833</v>
      </c>
      <c r="B1139" t="s">
        <v>2834</v>
      </c>
      <c r="C1139" t="s">
        <v>673</v>
      </c>
      <c r="D1139" t="s">
        <v>4301</v>
      </c>
      <c r="E1139" t="s">
        <v>4304</v>
      </c>
      <c r="F1139" t="s">
        <v>3444</v>
      </c>
      <c r="G1139" t="s">
        <v>6203</v>
      </c>
      <c r="H1139" t="s">
        <v>6204</v>
      </c>
      <c r="I1139" t="s">
        <v>4184</v>
      </c>
      <c r="J1139" t="str">
        <f t="shared" si="17"/>
        <v>var ECOLE_0521072H=L.circle([48.0865296,5.2942109], 50, {color:'purple',fillColor:'purple',fillOpacity: 0.5});ECOLE_0521072H.bindPopup('&lt;p align=center&gt; &lt;font size=2&gt;&lt;b&gt;&lt;u&gt;ECOLE PRIMAIRE DU VAL MOIRON&lt;/b&gt;&lt;/u&gt;&lt;br&gt; (public)&lt;br&gt;&lt;br&gt;&lt;i&gt;BIESLES');ECOLE_0521072H.addTo(ECOLE);</v>
      </c>
    </row>
    <row r="1140" spans="1:10" x14ac:dyDescent="0.2">
      <c r="A1140" t="s">
        <v>2835</v>
      </c>
      <c r="B1140" t="s">
        <v>2836</v>
      </c>
      <c r="C1140" t="s">
        <v>673</v>
      </c>
      <c r="D1140" t="s">
        <v>4301</v>
      </c>
      <c r="E1140" t="s">
        <v>4304</v>
      </c>
      <c r="F1140" t="s">
        <v>553</v>
      </c>
      <c r="G1140" t="s">
        <v>6205</v>
      </c>
      <c r="H1140" t="s">
        <v>6206</v>
      </c>
      <c r="I1140" t="s">
        <v>1448</v>
      </c>
      <c r="J1140" t="str">
        <f t="shared" si="17"/>
        <v>var ECOLE_0520038J=L.circle([48.1979824,5.1412766], 50, {color:'purple',fillColor:'purple',fillOpacity: 0.5});ECOLE_0520038J.bindPopup('&lt;p align=center&gt; &lt;font size=2&gt;&lt;b&gt;&lt;u&gt;ECOLE MATERNELLE&lt;/b&gt;&lt;/u&gt;&lt;br&gt; (public)&lt;br&gt;&lt;br&gt;&lt;i&gt;BOLOGNE');ECOLE_0520038J.addTo(ECOLE);</v>
      </c>
    </row>
    <row r="1141" spans="1:10" x14ac:dyDescent="0.2">
      <c r="A1141" t="s">
        <v>2835</v>
      </c>
      <c r="B1141" t="s">
        <v>2837</v>
      </c>
      <c r="C1141" t="s">
        <v>673</v>
      </c>
      <c r="D1141" t="s">
        <v>4301</v>
      </c>
      <c r="E1141" t="s">
        <v>4304</v>
      </c>
      <c r="F1141" t="s">
        <v>3445</v>
      </c>
      <c r="G1141" t="s">
        <v>6205</v>
      </c>
      <c r="H1141" t="s">
        <v>6206</v>
      </c>
      <c r="I1141" t="s">
        <v>4185</v>
      </c>
      <c r="J1141" t="str">
        <f t="shared" si="17"/>
        <v>var ECOLE_0521021C=L.circle([48.1979824,5.1412766], 50, {color:'purple',fillColor:'purple',fillOpacity: 0.5});ECOLE_0521021C.bindPopup('&lt;p align=center&gt; &lt;font size=2&gt;&lt;b&gt;&lt;u&gt;ECOLE ELEMENTAIRE HUGO&lt;/b&gt;&lt;/u&gt;&lt;br&gt; (public)&lt;br&gt;&lt;br&gt;&lt;i&gt;BOLOGNE');ECOLE_0521021C.addTo(ECOLE);</v>
      </c>
    </row>
    <row r="1142" spans="1:10" x14ac:dyDescent="0.2">
      <c r="A1142" t="s">
        <v>327</v>
      </c>
      <c r="B1142" t="s">
        <v>2838</v>
      </c>
      <c r="C1142" t="s">
        <v>673</v>
      </c>
      <c r="D1142" t="s">
        <v>4301</v>
      </c>
      <c r="E1142" t="s">
        <v>4304</v>
      </c>
      <c r="F1142" t="s">
        <v>553</v>
      </c>
      <c r="G1142" t="s">
        <v>6207</v>
      </c>
      <c r="H1142" t="s">
        <v>6208</v>
      </c>
      <c r="I1142" t="s">
        <v>1448</v>
      </c>
      <c r="J1142" t="str">
        <f t="shared" si="17"/>
        <v>var ECOLE_0520464X=L.circle([47.9539281,5.7462778], 50, {color:'purple',fillColor:'purple',fillOpacity: 0.5});ECOLE_0520464X.bindPopup('&lt;p align=center&gt; &lt;font size=2&gt;&lt;b&gt;&lt;u&gt;ECOLE MATERNELLE&lt;/b&gt;&lt;/u&gt;&lt;br&gt; (public)&lt;br&gt;&lt;br&gt;&lt;i&gt;BOURBONNE-LES-BAINS');ECOLE_0520464X.addTo(ECOLE);</v>
      </c>
    </row>
    <row r="1143" spans="1:10" x14ac:dyDescent="0.2">
      <c r="A1143" t="s">
        <v>327</v>
      </c>
      <c r="B1143" t="s">
        <v>2839</v>
      </c>
      <c r="C1143" t="s">
        <v>673</v>
      </c>
      <c r="D1143" t="s">
        <v>4301</v>
      </c>
      <c r="E1143" t="s">
        <v>4304</v>
      </c>
      <c r="F1143" t="s">
        <v>553</v>
      </c>
      <c r="G1143" t="s">
        <v>6209</v>
      </c>
      <c r="H1143" t="s">
        <v>6210</v>
      </c>
      <c r="I1143" t="s">
        <v>3077</v>
      </c>
      <c r="J1143" t="str">
        <f t="shared" si="17"/>
        <v>var ECOLE_0521022D=L.circle([47.9534168,5.745691], 50, {color:'purple',fillColor:'purple',fillOpacity: 0.5});ECOLE_0521022D.bindPopup('&lt;p align=center&gt; &lt;font size=2&gt;&lt;b&gt;&lt;u&gt;ECOLE ELEMENTAIRE&lt;/b&gt;&lt;/u&gt;&lt;br&gt; (public)&lt;br&gt;&lt;br&gt;&lt;i&gt;BOURBONNE-LES-BAINS');ECOLE_0521022D.addTo(ECOLE);</v>
      </c>
    </row>
    <row r="1144" spans="1:10" x14ac:dyDescent="0.2">
      <c r="A1144" t="s">
        <v>2840</v>
      </c>
      <c r="B1144" t="s">
        <v>2841</v>
      </c>
      <c r="C1144" t="s">
        <v>673</v>
      </c>
      <c r="D1144" t="s">
        <v>4301</v>
      </c>
      <c r="E1144" t="s">
        <v>4304</v>
      </c>
      <c r="F1144" t="s">
        <v>553</v>
      </c>
      <c r="G1144" t="s">
        <v>6211</v>
      </c>
      <c r="H1144" t="s">
        <v>6212</v>
      </c>
      <c r="I1144" t="s">
        <v>3075</v>
      </c>
      <c r="J1144" t="str">
        <f t="shared" si="17"/>
        <v>var ECOLE_0520394W=L.circle([48.1656554,5.3489171], 50, {color:'purple',fillColor:'purple',fillOpacity: 0.5});ECOLE_0520394W.bindPopup('&lt;p align=center&gt; &lt;font size=2&gt;&lt;b&gt;&lt;u&gt;ECOLE PRIMAIRE&lt;/b&gt;&lt;/u&gt;&lt;br&gt; (public)&lt;br&gt;&lt;br&gt;&lt;i&gt;BOURDONS-SUR-ROGNON');ECOLE_0520394W.addTo(ECOLE);</v>
      </c>
    </row>
    <row r="1145" spans="1:10" x14ac:dyDescent="0.2">
      <c r="A1145" t="s">
        <v>607</v>
      </c>
      <c r="B1145" t="s">
        <v>2842</v>
      </c>
      <c r="C1145" t="s">
        <v>673</v>
      </c>
      <c r="D1145" t="s">
        <v>4301</v>
      </c>
      <c r="E1145" t="s">
        <v>4304</v>
      </c>
      <c r="F1145" t="s">
        <v>3446</v>
      </c>
      <c r="G1145" t="s">
        <v>6213</v>
      </c>
      <c r="H1145" t="s">
        <v>6214</v>
      </c>
      <c r="I1145" t="s">
        <v>4188</v>
      </c>
      <c r="J1145" t="str">
        <f t="shared" si="17"/>
        <v>var ECOLE_0520775K=L.circle([48.2013977,5.5881265], 50, {color:'purple',fillColor:'purple',fillOpacity: 0.5});ECOLE_0520775K.bindPopup('&lt;p align=center&gt; &lt;font size=2&gt;&lt;b&gt;&lt;u&gt;ECOLE PRIMAIRE BOIN&lt;/b&gt;&lt;/u&gt;&lt;br&gt; (public)&lt;br&gt;&lt;br&gt;&lt;i&gt;BOURMONT-ENTRE-MEUSE-ET-MOUZON');ECOLE_0520775K.addTo(ECOLE);</v>
      </c>
    </row>
    <row r="1146" spans="1:10" x14ac:dyDescent="0.2">
      <c r="A1146" t="s">
        <v>2843</v>
      </c>
      <c r="B1146" t="s">
        <v>2844</v>
      </c>
      <c r="C1146" t="s">
        <v>673</v>
      </c>
      <c r="D1146" t="s">
        <v>4301</v>
      </c>
      <c r="E1146" t="s">
        <v>4304</v>
      </c>
      <c r="F1146" t="s">
        <v>553</v>
      </c>
      <c r="G1146" t="s">
        <v>6215</v>
      </c>
      <c r="H1146" t="s">
        <v>6216</v>
      </c>
      <c r="I1146" t="s">
        <v>3075</v>
      </c>
      <c r="J1146" t="str">
        <f t="shared" si="17"/>
        <v>var ECOLE_0521038W=L.circle([48.1515464,5.1308712], 50, {color:'purple',fillColor:'purple',fillOpacity: 0.5});ECOLE_0521038W.bindPopup('&lt;p align=center&gt; &lt;font size=2&gt;&lt;b&gt;&lt;u&gt;ECOLE PRIMAIRE&lt;/b&gt;&lt;/u&gt;&lt;br&gt; (public)&lt;br&gt;&lt;br&gt;&lt;i&gt;BRETHENAY');ECOLE_0521038W.addTo(ECOLE);</v>
      </c>
    </row>
    <row r="1147" spans="1:10" x14ac:dyDescent="0.2">
      <c r="A1147" t="s">
        <v>2845</v>
      </c>
      <c r="B1147" t="s">
        <v>2846</v>
      </c>
      <c r="C1147" t="s">
        <v>673</v>
      </c>
      <c r="D1147" t="s">
        <v>4301</v>
      </c>
      <c r="E1147" t="s">
        <v>4304</v>
      </c>
      <c r="F1147" t="s">
        <v>3447</v>
      </c>
      <c r="G1147" t="s">
        <v>6217</v>
      </c>
      <c r="H1147" t="s">
        <v>6218</v>
      </c>
      <c r="I1147" t="s">
        <v>4189</v>
      </c>
      <c r="J1147" t="str">
        <f t="shared" si="17"/>
        <v>var ECOLE_0521079R=L.circle([48.0959947,5.6041273], 50, {color:'purple',fillColor:'purple',fillOpacity: 0.5});ECOLE_0521079R.bindPopup('&lt;p align=center&gt; &lt;font size=2&gt;&lt;b&gt;&lt;u&gt;ECOLE PRIMAIRE JEAN BAPTISTE BOLLEE&lt;/b&gt;&lt;/u&gt;&lt;br&gt; (public)&lt;br&gt;&lt;br&gt;&lt;i&gt;BREUVANNES-EN-BASSIGNY');ECOLE_0521079R.addTo(ECOLE);</v>
      </c>
    </row>
    <row r="1148" spans="1:10" x14ac:dyDescent="0.2">
      <c r="A1148" t="s">
        <v>2847</v>
      </c>
      <c r="B1148" t="s">
        <v>2848</v>
      </c>
      <c r="C1148" t="s">
        <v>673</v>
      </c>
      <c r="D1148" t="s">
        <v>4301</v>
      </c>
      <c r="E1148" t="s">
        <v>4304</v>
      </c>
      <c r="F1148" t="s">
        <v>553</v>
      </c>
      <c r="G1148" t="s">
        <v>6219</v>
      </c>
      <c r="H1148" t="s">
        <v>6220</v>
      </c>
      <c r="I1148" t="s">
        <v>3075</v>
      </c>
      <c r="J1148" t="str">
        <f t="shared" si="17"/>
        <v>var ECOLE_0520543H=L.circle([48.0798355,4.9841108], 50, {color:'purple',fillColor:'purple',fillOpacity: 0.5});ECOLE_0520543H.bindPopup('&lt;p align=center&gt; &lt;font size=2&gt;&lt;b&gt;&lt;u&gt;ECOLE PRIMAIRE&lt;/b&gt;&lt;/u&gt;&lt;br&gt; (public)&lt;br&gt;&lt;br&gt;&lt;i&gt;BRICON');ECOLE_0520543H.addTo(ECOLE);</v>
      </c>
    </row>
    <row r="1149" spans="1:10" x14ac:dyDescent="0.2">
      <c r="A1149" t="s">
        <v>2849</v>
      </c>
      <c r="B1149" t="s">
        <v>2850</v>
      </c>
      <c r="C1149" t="s">
        <v>673</v>
      </c>
      <c r="D1149" t="s">
        <v>4301</v>
      </c>
      <c r="E1149" t="s">
        <v>4304</v>
      </c>
      <c r="F1149" t="s">
        <v>553</v>
      </c>
      <c r="G1149" t="s">
        <v>6221</v>
      </c>
      <c r="H1149" t="s">
        <v>6222</v>
      </c>
      <c r="I1149" t="s">
        <v>3075</v>
      </c>
      <c r="J1149" t="str">
        <f t="shared" si="17"/>
        <v>var ECOLE_0521013U=L.circle([48.4923048,4.9640996], 50, {color:'purple',fillColor:'purple',fillOpacity: 0.5});ECOLE_0521013U.bindPopup('&lt;p align=center&gt; &lt;font size=2&gt;&lt;b&gt;&lt;u&gt;ECOLE PRIMAIRE&lt;/b&gt;&lt;/u&gt;&lt;br&gt; (public)&lt;br&gt;&lt;br&gt;&lt;i&gt;BROUSSEVAL');ECOLE_0521013U.addTo(ECOLE);</v>
      </c>
    </row>
    <row r="1150" spans="1:10" x14ac:dyDescent="0.2">
      <c r="A1150" t="s">
        <v>2851</v>
      </c>
      <c r="B1150" t="s">
        <v>2852</v>
      </c>
      <c r="C1150" t="s">
        <v>673</v>
      </c>
      <c r="D1150" t="s">
        <v>4301</v>
      </c>
      <c r="E1150" t="s">
        <v>4304</v>
      </c>
      <c r="F1150" t="s">
        <v>553</v>
      </c>
      <c r="G1150" t="s">
        <v>6223</v>
      </c>
      <c r="H1150" t="s">
        <v>6224</v>
      </c>
      <c r="I1150" t="s">
        <v>3075</v>
      </c>
      <c r="J1150" t="str">
        <f t="shared" si="17"/>
        <v>var ECOLE_0520720A=L.circle([48.4693457,4.763745], 50, {color:'purple',fillColor:'purple',fillOpacity: 0.5});ECOLE_0520720A.bindPopup('&lt;p align=center&gt; &lt;font size=2&gt;&lt;b&gt;&lt;u&gt;ECOLE PRIMAIRE&lt;/b&gt;&lt;/u&gt;&lt;br&gt; (public)&lt;br&gt;&lt;br&gt;&lt;i&gt;CEFFONDS');ECOLE_0520720A.addTo(ECOLE);</v>
      </c>
    </row>
    <row r="1151" spans="1:10" x14ac:dyDescent="0.2">
      <c r="A1151" t="s">
        <v>339</v>
      </c>
      <c r="B1151" t="s">
        <v>2853</v>
      </c>
      <c r="C1151" t="s">
        <v>673</v>
      </c>
      <c r="D1151" t="s">
        <v>4301</v>
      </c>
      <c r="E1151" t="s">
        <v>4304</v>
      </c>
      <c r="F1151" t="s">
        <v>3448</v>
      </c>
      <c r="G1151" t="s">
        <v>6225</v>
      </c>
      <c r="H1151" t="s">
        <v>6226</v>
      </c>
      <c r="I1151" t="s">
        <v>4190</v>
      </c>
      <c r="J1151" t="str">
        <f t="shared" si="17"/>
        <v>var ECOLE_0520246K=L.circle([47.8040859,5.4362628], 50, {color:'purple',fillColor:'purple',fillOpacity: 0.5});ECOLE_0520246K.bindPopup('&lt;p align=center&gt; &lt;font size=2&gt;&lt;b&gt;&lt;u&gt;ECOLE PRIMAIRE CURIE/FERRY&lt;/b&gt;&lt;/u&gt;&lt;br&gt; (public)&lt;br&gt;&lt;br&gt;&lt;i&gt;CHALINDREY');ECOLE_0520246K.addTo(ECOLE);</v>
      </c>
    </row>
    <row r="1152" spans="1:10" x14ac:dyDescent="0.2">
      <c r="A1152" t="s">
        <v>2854</v>
      </c>
      <c r="B1152" t="s">
        <v>2855</v>
      </c>
      <c r="C1152" t="s">
        <v>673</v>
      </c>
      <c r="D1152" t="s">
        <v>4301</v>
      </c>
      <c r="E1152" t="s">
        <v>4304</v>
      </c>
      <c r="F1152" t="s">
        <v>3449</v>
      </c>
      <c r="G1152" t="s">
        <v>6227</v>
      </c>
      <c r="H1152" t="s">
        <v>6228</v>
      </c>
      <c r="I1152" t="s">
        <v>4192</v>
      </c>
      <c r="J1152" t="str">
        <f t="shared" si="17"/>
        <v>var ECOLE_0520607C=L.circle([48.0976158,5.1632746], 50, {color:'purple',fillColor:'purple',fillOpacity: 0.5});ECOLE_0520607C.bindPopup('&lt;p align=center&gt; &lt;font size=2&gt;&lt;b&gt;&lt;u&gt;ECOLE PRIMAIRE ANNE-MARIE FOURRIERE&lt;/b&gt;&lt;/u&gt;&lt;br&gt; (public)&lt;br&gt;&lt;br&gt;&lt;i&gt;CHAMARANDES-CHOIGNES');ECOLE_0520607C.addTo(ECOLE);</v>
      </c>
    </row>
    <row r="1153" spans="1:10" x14ac:dyDescent="0.2">
      <c r="A1153" t="s">
        <v>2856</v>
      </c>
      <c r="B1153" t="s">
        <v>2857</v>
      </c>
      <c r="C1153" t="s">
        <v>673</v>
      </c>
      <c r="D1153" t="s">
        <v>4301</v>
      </c>
      <c r="E1153" t="s">
        <v>4304</v>
      </c>
      <c r="F1153" t="s">
        <v>3450</v>
      </c>
      <c r="G1153" t="s">
        <v>6229</v>
      </c>
      <c r="H1153" t="s">
        <v>6230</v>
      </c>
      <c r="I1153" t="s">
        <v>4193</v>
      </c>
      <c r="J1153" t="str">
        <f t="shared" si="17"/>
        <v>var ECOLE_0520980H=L.circle([48.6051883,5.0434739], 50, {color:'purple',fillColor:'purple',fillOpacity: 0.5});ECOLE_0520980H.bindPopup('&lt;p align=center&gt; &lt;font size=2&gt;&lt;b&gt;&lt;u&gt;ECOLE PRIMAIRE YVON REGIN&lt;/b&gt;&lt;/u&gt;&lt;br&gt; (public)&lt;br&gt;&lt;br&gt;&lt;i&gt;CHAMOUILLEY');ECOLE_0520980H.addTo(ECOLE);</v>
      </c>
    </row>
    <row r="1154" spans="1:10" x14ac:dyDescent="0.2">
      <c r="A1154" t="s">
        <v>2858</v>
      </c>
      <c r="B1154" t="s">
        <v>2859</v>
      </c>
      <c r="C1154" t="s">
        <v>673</v>
      </c>
      <c r="D1154" t="s">
        <v>4301</v>
      </c>
      <c r="E1154" t="s">
        <v>4304</v>
      </c>
      <c r="F1154" t="s">
        <v>3451</v>
      </c>
      <c r="G1154" t="s">
        <v>6231</v>
      </c>
      <c r="H1154" t="s">
        <v>6232</v>
      </c>
      <c r="I1154" t="s">
        <v>4194</v>
      </c>
      <c r="J1154" t="str">
        <f t="shared" si="17"/>
        <v>var ECOLE_0520504R=L.circle([47.8046238,5.504997], 50, {color:'purple',fillColor:'purple',fillOpacity: 0.5});ECOLE_0520504R.bindPopup('&lt;p align=center&gt; &lt;font size=2&gt;&lt;b&gt;&lt;u&gt;ECOLE ELEMENTAIRE CORGIRNON&lt;/b&gt;&lt;/u&gt;&lt;br&gt; (public)&lt;br&gt;&lt;br&gt;&lt;i&gt;CHAMPSEVRAINE');ECOLE_0520504R.addTo(ECOLE);</v>
      </c>
    </row>
    <row r="1155" spans="1:10" x14ac:dyDescent="0.2">
      <c r="A1155" t="s">
        <v>2858</v>
      </c>
      <c r="B1155" t="s">
        <v>2860</v>
      </c>
      <c r="C1155" t="s">
        <v>673</v>
      </c>
      <c r="D1155" t="s">
        <v>4301</v>
      </c>
      <c r="E1155" t="s">
        <v>4304</v>
      </c>
      <c r="F1155" t="s">
        <v>3452</v>
      </c>
      <c r="G1155" t="s">
        <v>6233</v>
      </c>
      <c r="H1155" t="s">
        <v>6234</v>
      </c>
      <c r="I1155" t="s">
        <v>4195</v>
      </c>
      <c r="J1155" t="str">
        <f t="shared" ref="J1155:J1218" si="18">"var "&amp;D1155&amp;"_"&amp;B1155&amp;"=L.circle(["&amp;G1155&amp;","&amp;H1155&amp;"], 50, {color:'"&amp; E1155&amp;"',fillColor:'"&amp;E1155&amp;"',fillOpacity: 0.5});"&amp;D1155&amp;"_"&amp;B1155&amp;".bindPopup('&lt;p align=center&gt; &lt;font size=2&gt;&lt;b&gt;&lt;u&gt;"&amp;I1155&amp;"&lt;/b&gt;&lt;/u&gt;&lt;br&gt; "&amp;C1155&amp;"&lt;br&gt;&lt;br&gt;&lt;i&gt;"&amp;A1155&amp;"');"&amp;D1155&amp;"_"&amp;B1155&amp;".addTo("&amp;D1155&amp;");"</f>
        <v>var ECOLE_0521030M=L.circle([47.7458157,5.5503295], 50, {color:'purple',fillColor:'purple',fillOpacity: 0.5});ECOLE_0521030M.bindPopup('&lt;p align=center&gt; &lt;font size=2&gt;&lt;b&gt;&lt;u&gt;ECOLE PRIMAIRE BUSSIERES-LES-BELMONT&lt;/b&gt;&lt;/u&gt;&lt;br&gt; (public)&lt;br&gt;&lt;br&gt;&lt;i&gt;CHAMPSEVRAINE');ECOLE_0521030M.addTo(ECOLE);</v>
      </c>
    </row>
    <row r="1156" spans="1:10" x14ac:dyDescent="0.2">
      <c r="A1156" t="s">
        <v>2861</v>
      </c>
      <c r="B1156" t="s">
        <v>2862</v>
      </c>
      <c r="C1156" t="s">
        <v>673</v>
      </c>
      <c r="D1156" t="s">
        <v>4301</v>
      </c>
      <c r="E1156" t="s">
        <v>4304</v>
      </c>
      <c r="F1156" t="s">
        <v>553</v>
      </c>
      <c r="G1156" t="s">
        <v>6235</v>
      </c>
      <c r="H1156" t="s">
        <v>6236</v>
      </c>
      <c r="I1156" t="s">
        <v>3075</v>
      </c>
      <c r="J1156" t="str">
        <f t="shared" si="18"/>
        <v>var ECOLE_0520289G=L.circle([48.6680894,4.9864646], 50, {color:'purple',fillColor:'purple',fillOpacity: 0.5});ECOLE_0520289G.bindPopup('&lt;p align=center&gt; &lt;font size=2&gt;&lt;b&gt;&lt;u&gt;ECOLE PRIMAIRE&lt;/b&gt;&lt;/u&gt;&lt;br&gt; (public)&lt;br&gt;&lt;br&gt;&lt;i&gt;CHANCENAY');ECOLE_0520289G.addTo(ECOLE);</v>
      </c>
    </row>
    <row r="1157" spans="1:10" x14ac:dyDescent="0.2">
      <c r="A1157" t="s">
        <v>2863</v>
      </c>
      <c r="B1157" t="s">
        <v>2864</v>
      </c>
      <c r="C1157" t="s">
        <v>673</v>
      </c>
      <c r="D1157" t="s">
        <v>4301</v>
      </c>
      <c r="E1157" t="s">
        <v>4304</v>
      </c>
      <c r="F1157" t="s">
        <v>553</v>
      </c>
      <c r="G1157" t="s">
        <v>6237</v>
      </c>
      <c r="H1157" t="s">
        <v>6238</v>
      </c>
      <c r="I1157" t="s">
        <v>3075</v>
      </c>
      <c r="J1157" t="str">
        <f t="shared" si="18"/>
        <v>var ECOLE_0520348W=L.circle([48.3839712,4.9935419], 50, {color:'purple',fillColor:'purple',fillOpacity: 0.5});ECOLE_0520348W.bindPopup('&lt;p align=center&gt; &lt;font size=2&gt;&lt;b&gt;&lt;u&gt;ECOLE PRIMAIRE&lt;/b&gt;&lt;/u&gt;&lt;br&gt; (public)&lt;br&gt;&lt;br&gt;&lt;i&gt;CHARMES-LA-GRANDE');ECOLE_0520348W.addTo(ECOLE);</v>
      </c>
    </row>
    <row r="1158" spans="1:10" x14ac:dyDescent="0.2">
      <c r="A1158" t="s">
        <v>2865</v>
      </c>
      <c r="B1158" t="s">
        <v>2866</v>
      </c>
      <c r="C1158" t="s">
        <v>673</v>
      </c>
      <c r="D1158" t="s">
        <v>4301</v>
      </c>
      <c r="E1158" t="s">
        <v>4304</v>
      </c>
      <c r="F1158" t="s">
        <v>553</v>
      </c>
      <c r="G1158" t="s">
        <v>6239</v>
      </c>
      <c r="H1158" t="s">
        <v>6240</v>
      </c>
      <c r="I1158" t="s">
        <v>3075</v>
      </c>
      <c r="J1158" t="str">
        <f t="shared" si="18"/>
        <v>var ECOLE_0520201L=L.circle([47.7120337,5.3763428], 50, {color:'purple',fillColor:'purple',fillOpacity: 0.5});ECOLE_0520201L.bindPopup('&lt;p align=center&gt; &lt;font size=2&gt;&lt;b&gt;&lt;u&gt;ECOLE PRIMAIRE&lt;/b&gt;&lt;/u&gt;&lt;br&gt; (public)&lt;br&gt;&lt;br&gt;&lt;i&gt;CHASSIGNY');ECOLE_0520201L.addTo(ECOLE);</v>
      </c>
    </row>
    <row r="1159" spans="1:10" x14ac:dyDescent="0.2">
      <c r="A1159" t="s">
        <v>270</v>
      </c>
      <c r="B1159" t="s">
        <v>2868</v>
      </c>
      <c r="C1159" t="s">
        <v>673</v>
      </c>
      <c r="D1159" t="s">
        <v>4301</v>
      </c>
      <c r="E1159" t="s">
        <v>4304</v>
      </c>
      <c r="F1159" t="s">
        <v>3453</v>
      </c>
      <c r="G1159" t="s">
        <v>6241</v>
      </c>
      <c r="H1159" t="s">
        <v>6242</v>
      </c>
      <c r="I1159" t="s">
        <v>4197</v>
      </c>
      <c r="J1159" t="str">
        <f t="shared" si="18"/>
        <v>var ECOLE_0520839E=L.circle([48.037632,4.918754], 50, {color:'purple',fillColor:'purple',fillOpacity: 0.5});ECOLE_0520839E.bindPopup('&lt;p align=center&gt; &lt;font size=2&gt;&lt;b&gt;&lt;u&gt;ECOLE MATERNELLE CLAUDE MONET&lt;/b&gt;&lt;/u&gt;&lt;br&gt; (public)&lt;br&gt;&lt;br&gt;&lt;i&gt;CHATEAUVILLAIN');ECOLE_0520839E.addTo(ECOLE);</v>
      </c>
    </row>
    <row r="1160" spans="1:10" x14ac:dyDescent="0.2">
      <c r="A1160" t="s">
        <v>270</v>
      </c>
      <c r="B1160" t="s">
        <v>2869</v>
      </c>
      <c r="C1160" t="s">
        <v>673</v>
      </c>
      <c r="D1160" t="s">
        <v>4301</v>
      </c>
      <c r="E1160" t="s">
        <v>4304</v>
      </c>
      <c r="F1160" t="s">
        <v>553</v>
      </c>
      <c r="G1160" t="s">
        <v>6243</v>
      </c>
      <c r="H1160" t="s">
        <v>6244</v>
      </c>
      <c r="I1160" t="s">
        <v>3077</v>
      </c>
      <c r="J1160" t="str">
        <f t="shared" si="18"/>
        <v>var ECOLE_0521080S=L.circle([48.0371021,4.9184584], 50, {color:'purple',fillColor:'purple',fillOpacity: 0.5});ECOLE_0521080S.bindPopup('&lt;p align=center&gt; &lt;font size=2&gt;&lt;b&gt;&lt;u&gt;ECOLE ELEMENTAIRE&lt;/b&gt;&lt;/u&gt;&lt;br&gt; (public)&lt;br&gt;&lt;br&gt;&lt;i&gt;CHATEAUVILLAIN');ECOLE_0521080S.addTo(ECOLE);</v>
      </c>
    </row>
    <row r="1161" spans="1:10" x14ac:dyDescent="0.2">
      <c r="A1161" t="s">
        <v>2870</v>
      </c>
      <c r="B1161" t="s">
        <v>2871</v>
      </c>
      <c r="C1161" t="s">
        <v>673</v>
      </c>
      <c r="D1161" t="s">
        <v>4301</v>
      </c>
      <c r="E1161" t="s">
        <v>4304</v>
      </c>
      <c r="F1161" t="s">
        <v>553</v>
      </c>
      <c r="G1161" t="s">
        <v>6245</v>
      </c>
      <c r="H1161" t="s">
        <v>6246</v>
      </c>
      <c r="I1161" t="s">
        <v>1448</v>
      </c>
      <c r="J1161" t="str">
        <f t="shared" si="18"/>
        <v>var ECOLE_0520505S=L.circle([47.8219206,5.5015095], 50, {color:'purple',fillColor:'purple',fillOpacity: 0.5});ECOLE_0520505S.bindPopup('&lt;p align=center&gt; &lt;font size=2&gt;&lt;b&gt;&lt;u&gt;ECOLE MATERNELLE&lt;/b&gt;&lt;/u&gt;&lt;br&gt; (public)&lt;br&gt;&lt;br&gt;&lt;i&gt;CHAUDENAY');ECOLE_0520505S.addTo(ECOLE);</v>
      </c>
    </row>
    <row r="1162" spans="1:10" x14ac:dyDescent="0.2">
      <c r="A1162" t="s">
        <v>2872</v>
      </c>
      <c r="B1162" t="s">
        <v>2873</v>
      </c>
      <c r="C1162" t="s">
        <v>673</v>
      </c>
      <c r="D1162" t="s">
        <v>4301</v>
      </c>
      <c r="E1162" t="s">
        <v>4304</v>
      </c>
      <c r="F1162" t="s">
        <v>3454</v>
      </c>
      <c r="G1162" t="s">
        <v>6247</v>
      </c>
      <c r="H1162" t="s">
        <v>6248</v>
      </c>
      <c r="I1162" t="s">
        <v>4198</v>
      </c>
      <c r="J1162" t="str">
        <f t="shared" si="18"/>
        <v>var ECOLE_0520427G=L.circle([47.9748032,5.4308857], 50, {color:'purple',fillColor:'purple',fillOpacity: 0.5});ECOLE_0520427G.bindPopup('&lt;p align=center&gt; &lt;font size=2&gt;&lt;b&gt;&lt;u&gt;ECOLE PRIMAIRE DE SEGRE&lt;/b&gt;&lt;/u&gt;&lt;br&gt; (public)&lt;br&gt;&lt;br&gt;&lt;i&gt;CHAUFFOURT');ECOLE_0520427G.addTo(ECOLE);</v>
      </c>
    </row>
    <row r="1163" spans="1:10" x14ac:dyDescent="0.2">
      <c r="A1163" t="s">
        <v>273</v>
      </c>
      <c r="B1163" t="s">
        <v>2875</v>
      </c>
      <c r="C1163" t="s">
        <v>673</v>
      </c>
      <c r="D1163" t="s">
        <v>4301</v>
      </c>
      <c r="E1163" t="s">
        <v>4304</v>
      </c>
      <c r="F1163" t="s">
        <v>3455</v>
      </c>
      <c r="G1163" t="s">
        <v>6249</v>
      </c>
      <c r="H1163" t="s">
        <v>6250</v>
      </c>
      <c r="I1163" t="s">
        <v>4201</v>
      </c>
      <c r="J1163" t="str">
        <f t="shared" si="18"/>
        <v>var ECOLE_0520567J=L.circle([48.1066423,5.1385921], 50, {color:'purple',fillColor:'purple',fillOpacity: 0.5});ECOLE_0520567J.bindPopup('&lt;p align=center&gt; &lt;font size=2&gt;&lt;b&gt;&lt;u&gt;ECOLE MATERNELLE MACE&lt;/b&gt;&lt;/u&gt;&lt;br&gt; (public)&lt;br&gt;&lt;br&gt;&lt;i&gt;CHAUMONT');ECOLE_0520567J.addTo(ECOLE);</v>
      </c>
    </row>
    <row r="1164" spans="1:10" x14ac:dyDescent="0.2">
      <c r="A1164" t="s">
        <v>273</v>
      </c>
      <c r="B1164" t="s">
        <v>2876</v>
      </c>
      <c r="C1164" t="s">
        <v>673</v>
      </c>
      <c r="D1164" t="s">
        <v>4301</v>
      </c>
      <c r="E1164" t="s">
        <v>4304</v>
      </c>
      <c r="F1164" t="s">
        <v>3456</v>
      </c>
      <c r="G1164" t="s">
        <v>6251</v>
      </c>
      <c r="H1164" t="s">
        <v>6252</v>
      </c>
      <c r="I1164" t="s">
        <v>4202</v>
      </c>
      <c r="J1164" t="str">
        <f t="shared" si="18"/>
        <v>var ECOLE_0520572P=L.circle([48.0998861,5.1370771], 50, {color:'purple',fillColor:'purple',fillOpacity: 0.5});ECOLE_0520572P.bindPopup('&lt;p align=center&gt; &lt;font size=2&gt;&lt;b&gt;&lt;u&gt;ECOLE MATERNELLE PICASSO&lt;/b&gt;&lt;/u&gt;&lt;br&gt; (public)&lt;br&gt;&lt;br&gt;&lt;i&gt;CHAUMONT');ECOLE_0520572P.addTo(ECOLE);</v>
      </c>
    </row>
    <row r="1165" spans="1:10" x14ac:dyDescent="0.2">
      <c r="A1165" t="s">
        <v>273</v>
      </c>
      <c r="B1165" t="s">
        <v>2877</v>
      </c>
      <c r="C1165" t="s">
        <v>673</v>
      </c>
      <c r="D1165" t="s">
        <v>4301</v>
      </c>
      <c r="E1165" t="s">
        <v>4304</v>
      </c>
      <c r="F1165" t="s">
        <v>24</v>
      </c>
      <c r="G1165" t="s">
        <v>6253</v>
      </c>
      <c r="H1165" t="s">
        <v>6254</v>
      </c>
      <c r="I1165" t="s">
        <v>3847</v>
      </c>
      <c r="J1165" t="str">
        <f t="shared" si="18"/>
        <v>var ECOLE_0520584C=L.circle([48.1077663,5.1390072], 50, {color:'purple',fillColor:'purple',fillOpacity: 0.5});ECOLE_0520584C.bindPopup('&lt;p align=center&gt; &lt;font size=2&gt;&lt;b&gt;&lt;u&gt;ECOLE ELEMENTAIRE JEAN MACE&lt;/b&gt;&lt;/u&gt;&lt;br&gt; (public)&lt;br&gt;&lt;br&gt;&lt;i&gt;CHAUMONT');ECOLE_0520584C.addTo(ECOLE);</v>
      </c>
    </row>
    <row r="1166" spans="1:10" x14ac:dyDescent="0.2">
      <c r="A1166" t="s">
        <v>273</v>
      </c>
      <c r="B1166" t="s">
        <v>2878</v>
      </c>
      <c r="C1166" t="s">
        <v>673</v>
      </c>
      <c r="D1166" t="s">
        <v>4301</v>
      </c>
      <c r="E1166" t="s">
        <v>4304</v>
      </c>
      <c r="F1166" t="s">
        <v>3457</v>
      </c>
      <c r="G1166" t="s">
        <v>6255</v>
      </c>
      <c r="H1166" t="s">
        <v>6256</v>
      </c>
      <c r="I1166" t="s">
        <v>4203</v>
      </c>
      <c r="J1166" t="str">
        <f t="shared" si="18"/>
        <v>var ECOLE_0520588G=L.circle([48.1251529,5.14274], 50, {color:'purple',fillColor:'purple',fillOpacity: 0.5});ECOLE_0520588G.bindPopup('&lt;p align=center&gt; &lt;font size=2&gt;&lt;b&gt;&lt;u&gt;ECOLE PRIMAIRE HERRIOT&lt;/b&gt;&lt;/u&gt;&lt;br&gt; (public)&lt;br&gt;&lt;br&gt;&lt;i&gt;CHAUMONT');ECOLE_0520588G.addTo(ECOLE);</v>
      </c>
    </row>
    <row r="1167" spans="1:10" x14ac:dyDescent="0.2">
      <c r="A1167" t="s">
        <v>273</v>
      </c>
      <c r="B1167" t="s">
        <v>2879</v>
      </c>
      <c r="C1167" t="s">
        <v>673</v>
      </c>
      <c r="D1167" t="s">
        <v>4301</v>
      </c>
      <c r="E1167" t="s">
        <v>4304</v>
      </c>
      <c r="F1167" t="s">
        <v>92</v>
      </c>
      <c r="G1167" t="s">
        <v>6257</v>
      </c>
      <c r="H1167" t="s">
        <v>6258</v>
      </c>
      <c r="I1167" t="s">
        <v>6535</v>
      </c>
      <c r="J1167" t="str">
        <f t="shared" si="18"/>
        <v>var ECOLE_0520590J=L.circle([48.105612,5.1312685], 50, {color:'purple',fillColor:'purple',fillOpacity: 0.5});ECOLE_0520590J.bindPopup('&lt;p align=center&gt; &lt;font size=2&gt;&lt;b&gt;&lt;u&gt;ECOLE PRIMAIRE D\'APPLICATION JULES FERRY&lt;/b&gt;&lt;/u&gt;&lt;br&gt; (public)&lt;br&gt;&lt;br&gt;&lt;i&gt;CHAUMONT');ECOLE_0520590J.addTo(ECOLE);</v>
      </c>
    </row>
    <row r="1168" spans="1:10" x14ac:dyDescent="0.2">
      <c r="A1168" t="s">
        <v>273</v>
      </c>
      <c r="B1168" t="s">
        <v>2880</v>
      </c>
      <c r="C1168" t="s">
        <v>673</v>
      </c>
      <c r="D1168" t="s">
        <v>4301</v>
      </c>
      <c r="E1168" t="s">
        <v>4304</v>
      </c>
      <c r="F1168" t="s">
        <v>3458</v>
      </c>
      <c r="G1168" t="s">
        <v>6259</v>
      </c>
      <c r="H1168" t="s">
        <v>6260</v>
      </c>
      <c r="I1168" t="s">
        <v>4204</v>
      </c>
      <c r="J1168" t="str">
        <f t="shared" si="18"/>
        <v>var ECOLE_0520591K=L.circle([48.1003559,5.1373756], 50, {color:'purple',fillColor:'purple',fillOpacity: 0.5});ECOLE_0520591K.bindPopup('&lt;p align=center&gt; &lt;font size=2&gt;&lt;b&gt;&lt;u&gt;ECOLE ELEMENTAIRE RENE CASSIN&lt;/b&gt;&lt;/u&gt;&lt;br&gt; (public)&lt;br&gt;&lt;br&gt;&lt;i&gt;CHAUMONT');ECOLE_0520591K.addTo(ECOLE);</v>
      </c>
    </row>
    <row r="1169" spans="1:10" x14ac:dyDescent="0.2">
      <c r="A1169" t="s">
        <v>273</v>
      </c>
      <c r="B1169" t="s">
        <v>2881</v>
      </c>
      <c r="C1169" t="s">
        <v>673</v>
      </c>
      <c r="D1169" t="s">
        <v>4301</v>
      </c>
      <c r="E1169" t="s">
        <v>4304</v>
      </c>
      <c r="F1169" t="s">
        <v>3459</v>
      </c>
      <c r="G1169" t="s">
        <v>6261</v>
      </c>
      <c r="H1169" t="s">
        <v>6262</v>
      </c>
      <c r="I1169" t="s">
        <v>4205</v>
      </c>
      <c r="J1169" t="str">
        <f t="shared" si="18"/>
        <v>var ECOLE_0520605A=L.circle([48.0837142,5.1328542], 50, {color:'purple',fillColor:'purple',fillOpacity: 0.5});ECOLE_0520605A.bindPopup('&lt;p align=center&gt; &lt;font size=2&gt;&lt;b&gt;&lt;u&gt;ECOLE ELEMENTAIRE BROTTES&lt;/b&gt;&lt;/u&gt;&lt;br&gt; (public)&lt;br&gt;&lt;br&gt;&lt;i&gt;CHAUMONT');ECOLE_0520605A.addTo(ECOLE);</v>
      </c>
    </row>
    <row r="1170" spans="1:10" x14ac:dyDescent="0.2">
      <c r="A1170" t="s">
        <v>273</v>
      </c>
      <c r="B1170" t="s">
        <v>2882</v>
      </c>
      <c r="C1170" t="s">
        <v>673</v>
      </c>
      <c r="D1170" t="s">
        <v>4301</v>
      </c>
      <c r="E1170" t="s">
        <v>4304</v>
      </c>
      <c r="F1170" t="s">
        <v>3460</v>
      </c>
      <c r="G1170" t="s">
        <v>6263</v>
      </c>
      <c r="H1170" t="s">
        <v>6264</v>
      </c>
      <c r="I1170" t="s">
        <v>4207</v>
      </c>
      <c r="J1170" t="str">
        <f t="shared" si="18"/>
        <v>var ECOLE_0520717X=L.circle([48.0970664,5.1489714], 50, {color:'purple',fillColor:'purple',fillOpacity: 0.5});ECOLE_0520717X.bindPopup('&lt;p align=center&gt; &lt;font size=2&gt;&lt;b&gt;&lt;u&gt;ECOLE PRIMAIRE LA FAYETTE&lt;/b&gt;&lt;/u&gt;&lt;br&gt; (public)&lt;br&gt;&lt;br&gt;&lt;i&gt;CHAUMONT');ECOLE_0520717X.addTo(ECOLE);</v>
      </c>
    </row>
    <row r="1171" spans="1:10" x14ac:dyDescent="0.2">
      <c r="A1171" t="s">
        <v>273</v>
      </c>
      <c r="B1171" t="s">
        <v>2883</v>
      </c>
      <c r="C1171" t="s">
        <v>673</v>
      </c>
      <c r="D1171" t="s">
        <v>4301</v>
      </c>
      <c r="E1171" t="s">
        <v>4304</v>
      </c>
      <c r="F1171" t="s">
        <v>3461</v>
      </c>
      <c r="G1171" t="s">
        <v>6265</v>
      </c>
      <c r="H1171" t="s">
        <v>6266</v>
      </c>
      <c r="I1171" t="s">
        <v>4208</v>
      </c>
      <c r="J1171" t="str">
        <f t="shared" si="18"/>
        <v>var ECOLE_0520725F=L.circle([48.0885074,5.1447219], 50, {color:'purple',fillColor:'purple',fillOpacity: 0.5});ECOLE_0520725F.bindPopup('&lt;p align=center&gt; &lt;font size=2&gt;&lt;b&gt;&lt;u&gt;ECOLE PRIMAIRE PIERRES PERCÉES&lt;/b&gt;&lt;/u&gt;&lt;br&gt; (public)&lt;br&gt;&lt;br&gt;&lt;i&gt;CHAUMONT');ECOLE_0520725F.addTo(ECOLE);</v>
      </c>
    </row>
    <row r="1172" spans="1:10" x14ac:dyDescent="0.2">
      <c r="A1172" t="s">
        <v>273</v>
      </c>
      <c r="B1172" t="s">
        <v>2884</v>
      </c>
      <c r="C1172" t="s">
        <v>674</v>
      </c>
      <c r="D1172" t="s">
        <v>4301</v>
      </c>
      <c r="E1172" t="s">
        <v>4304</v>
      </c>
      <c r="F1172" t="s">
        <v>3462</v>
      </c>
      <c r="G1172" t="s">
        <v>6267</v>
      </c>
      <c r="H1172" t="s">
        <v>6268</v>
      </c>
      <c r="I1172" t="s">
        <v>4212</v>
      </c>
      <c r="J1172" t="str">
        <f t="shared" si="18"/>
        <v>var ECOLE_0520799L=L.circle([48.1110158,5.1369342], 50, {color:'purple',fillColor:'purple',fillOpacity: 0.5});ECOLE_0520799L.bindPopup('&lt;p align=center&gt; &lt;font size=2&gt;&lt;b&gt;&lt;u&gt;ECOLE PRIMAIRE SAINTE-MARIE&lt;/b&gt;&lt;/u&gt;&lt;br&gt; (privé)&lt;br&gt;&lt;br&gt;&lt;i&gt;CHAUMONT');ECOLE_0520799L.addTo(ECOLE);</v>
      </c>
    </row>
    <row r="1173" spans="1:10" x14ac:dyDescent="0.2">
      <c r="A1173" t="s">
        <v>273</v>
      </c>
      <c r="B1173" t="s">
        <v>2885</v>
      </c>
      <c r="C1173" t="s">
        <v>673</v>
      </c>
      <c r="D1173" t="s">
        <v>4301</v>
      </c>
      <c r="E1173" t="s">
        <v>4304</v>
      </c>
      <c r="F1173" t="s">
        <v>3463</v>
      </c>
      <c r="G1173" t="s">
        <v>6269</v>
      </c>
      <c r="H1173" t="s">
        <v>6270</v>
      </c>
      <c r="I1173" t="s">
        <v>4213</v>
      </c>
      <c r="J1173" t="str">
        <f t="shared" si="18"/>
        <v>var ECOLE_0520817F=L.circle([48.0906894,5.1383851], 50, {color:'purple',fillColor:'purple',fillOpacity: 0.5});ECOLE_0520817F.bindPopup('&lt;p align=center&gt; &lt;font size=2&gt;&lt;b&gt;&lt;u&gt;ECOLE PRIMAIRE PILLON&lt;/b&gt;&lt;/u&gt;&lt;br&gt; (public)&lt;br&gt;&lt;br&gt;&lt;i&gt;CHAUMONT');ECOLE_0520817F.addTo(ECOLE);</v>
      </c>
    </row>
    <row r="1174" spans="1:10" x14ac:dyDescent="0.2">
      <c r="A1174" t="s">
        <v>273</v>
      </c>
      <c r="B1174" t="s">
        <v>2886</v>
      </c>
      <c r="C1174" t="s">
        <v>673</v>
      </c>
      <c r="D1174" t="s">
        <v>4301</v>
      </c>
      <c r="E1174" t="s">
        <v>4304</v>
      </c>
      <c r="F1174" t="s">
        <v>3464</v>
      </c>
      <c r="G1174" t="s">
        <v>6271</v>
      </c>
      <c r="H1174" t="s">
        <v>6272</v>
      </c>
      <c r="I1174" t="s">
        <v>4215</v>
      </c>
      <c r="J1174" t="str">
        <f t="shared" si="18"/>
        <v>var ECOLE_0520848P=L.circle([48.0947689,5.1332301], 50, {color:'purple',fillColor:'purple',fillOpacity: 0.5});ECOLE_0520848P.bindPopup('&lt;p align=center&gt; &lt;font size=2&gt;&lt;b&gt;&lt;u&gt;ECOLE ELEMENTAIRE PREVERT&lt;/b&gt;&lt;/u&gt;&lt;br&gt; (public)&lt;br&gt;&lt;br&gt;&lt;i&gt;CHAUMONT');ECOLE_0520848P.addTo(ECOLE);</v>
      </c>
    </row>
    <row r="1175" spans="1:10" x14ac:dyDescent="0.2">
      <c r="A1175" t="s">
        <v>273</v>
      </c>
      <c r="B1175" t="s">
        <v>2887</v>
      </c>
      <c r="C1175" t="s">
        <v>673</v>
      </c>
      <c r="D1175" t="s">
        <v>4301</v>
      </c>
      <c r="E1175" t="s">
        <v>4304</v>
      </c>
      <c r="F1175" t="s">
        <v>3459</v>
      </c>
      <c r="G1175" t="s">
        <v>6273</v>
      </c>
      <c r="H1175" t="s">
        <v>6274</v>
      </c>
      <c r="I1175" t="s">
        <v>4216</v>
      </c>
      <c r="J1175" t="str">
        <f t="shared" si="18"/>
        <v>var ECOLE_0520930D=L.circle([48.0822804,5.1301068], 50, {color:'purple',fillColor:'purple',fillOpacity: 0.5});ECOLE_0520930D.bindPopup('&lt;p align=center&gt; &lt;font size=2&gt;&lt;b&gt;&lt;u&gt;ECOLE MATERNELLE BROTTES&lt;/b&gt;&lt;/u&gt;&lt;br&gt; (public)&lt;br&gt;&lt;br&gt;&lt;i&gt;CHAUMONT');ECOLE_0520930D.addTo(ECOLE);</v>
      </c>
    </row>
    <row r="1176" spans="1:10" x14ac:dyDescent="0.2">
      <c r="A1176" t="s">
        <v>273</v>
      </c>
      <c r="B1176" t="s">
        <v>2888</v>
      </c>
      <c r="C1176" t="s">
        <v>673</v>
      </c>
      <c r="D1176" t="s">
        <v>4301</v>
      </c>
      <c r="E1176" t="s">
        <v>4304</v>
      </c>
      <c r="F1176" t="s">
        <v>3465</v>
      </c>
      <c r="G1176" t="s">
        <v>6275</v>
      </c>
      <c r="H1176" t="s">
        <v>6276</v>
      </c>
      <c r="I1176" t="s">
        <v>6536</v>
      </c>
      <c r="J1176" t="str">
        <f t="shared" si="18"/>
        <v>var ECOLE_0520960L=L.circle([48.1132477,5.1412265], 50, {color:'purple',fillColor:'purple',fillOpacity: 0.5});ECOLE_0520960L.bindPopup('&lt;p align=center&gt; &lt;font size=2&gt;&lt;b&gt;&lt;u&gt;ECOLE PRIMAIRE D\'APPLICATION VOLTAIRE MOULIN&lt;/b&gt;&lt;/u&gt;&lt;br&gt; (public)&lt;br&gt;&lt;br&gt;&lt;i&gt;CHAUMONT');ECOLE_0520960L.addTo(ECOLE);</v>
      </c>
    </row>
    <row r="1177" spans="1:10" x14ac:dyDescent="0.2">
      <c r="A1177" t="s">
        <v>347</v>
      </c>
      <c r="B1177" t="s">
        <v>2889</v>
      </c>
      <c r="C1177" t="s">
        <v>673</v>
      </c>
      <c r="D1177" t="s">
        <v>4301</v>
      </c>
      <c r="E1177" t="s">
        <v>4304</v>
      </c>
      <c r="F1177" t="s">
        <v>553</v>
      </c>
      <c r="G1177" t="s">
        <v>6277</v>
      </c>
      <c r="H1177" t="s">
        <v>6278</v>
      </c>
      <c r="I1177" t="s">
        <v>3075</v>
      </c>
      <c r="J1177" t="str">
        <f t="shared" si="18"/>
        <v>var ECOLE_0521039X=L.circle([48.5280767,5.13542], 50, {color:'purple',fillColor:'purple',fillOpacity: 0.5});ECOLE_0521039X.bindPopup('&lt;p align=center&gt; &lt;font size=2&gt;&lt;b&gt;&lt;u&gt;ECOLE PRIMAIRE&lt;/b&gt;&lt;/u&gt;&lt;br&gt; (public)&lt;br&gt;&lt;br&gt;&lt;i&gt;CHEVILLON');ECOLE_0521039X.addTo(ECOLE);</v>
      </c>
    </row>
    <row r="1178" spans="1:10" x14ac:dyDescent="0.2">
      <c r="A1178" t="s">
        <v>2890</v>
      </c>
      <c r="B1178" t="s">
        <v>2891</v>
      </c>
      <c r="C1178" t="s">
        <v>673</v>
      </c>
      <c r="D1178" t="s">
        <v>4301</v>
      </c>
      <c r="E1178" t="s">
        <v>4304</v>
      </c>
      <c r="F1178" t="s">
        <v>3466</v>
      </c>
      <c r="G1178" t="s">
        <v>6279</v>
      </c>
      <c r="H1178" t="s">
        <v>6280</v>
      </c>
      <c r="I1178" t="s">
        <v>4220</v>
      </c>
      <c r="J1178" t="str">
        <f t="shared" si="18"/>
        <v>var ECOLE_0521081T=L.circle([48.0969301,5.5072017], 50, {color:'purple',fillColor:'purple',fillOpacity: 0.5});ECOLE_0521081T.bindPopup('&lt;p align=center&gt; &lt;font size=2&gt;&lt;b&gt;&lt;u&gt;ECOLE PRIMAIRE RENARD&lt;/b&gt;&lt;/u&gt;&lt;br&gt; (public)&lt;br&gt;&lt;br&gt;&lt;i&gt;CLEFMONT');ECOLE_0521081T.addTo(ECOLE);</v>
      </c>
    </row>
    <row r="1179" spans="1:10" x14ac:dyDescent="0.2">
      <c r="A1179" t="s">
        <v>608</v>
      </c>
      <c r="B1179" t="s">
        <v>2892</v>
      </c>
      <c r="C1179" t="s">
        <v>673</v>
      </c>
      <c r="D1179" t="s">
        <v>4301</v>
      </c>
      <c r="E1179" t="s">
        <v>4304</v>
      </c>
      <c r="F1179" t="s">
        <v>553</v>
      </c>
      <c r="G1179" t="s">
        <v>1155</v>
      </c>
      <c r="H1179" t="s">
        <v>1156</v>
      </c>
      <c r="I1179" t="s">
        <v>3075</v>
      </c>
      <c r="J1179" t="str">
        <f t="shared" si="18"/>
        <v>var ECOLE_0520165X=L.circle([48.2226029,4.8907636], 50, {color:'purple',fillColor:'purple',fillOpacity: 0.5});ECOLE_0520165X.bindPopup('&lt;p align=center&gt; &lt;font size=2&gt;&lt;b&gt;&lt;u&gt;ECOLE PRIMAIRE&lt;/b&gt;&lt;/u&gt;&lt;br&gt; (public)&lt;br&gt;&lt;br&gt;&lt;i&gt;COLOMBEY LES DEUX EGLISES');ECOLE_0520165X.addTo(ECOLE);</v>
      </c>
    </row>
    <row r="1180" spans="1:10" x14ac:dyDescent="0.2">
      <c r="A1180" t="s">
        <v>2893</v>
      </c>
      <c r="B1180" t="s">
        <v>2894</v>
      </c>
      <c r="C1180" t="s">
        <v>673</v>
      </c>
      <c r="D1180" t="s">
        <v>4301</v>
      </c>
      <c r="E1180" t="s">
        <v>4304</v>
      </c>
      <c r="F1180" t="s">
        <v>553</v>
      </c>
      <c r="G1180" t="s">
        <v>6281</v>
      </c>
      <c r="H1180" t="s">
        <v>6282</v>
      </c>
      <c r="I1180" t="s">
        <v>3075</v>
      </c>
      <c r="J1180" t="str">
        <f t="shared" si="18"/>
        <v>var ECOLE_0520716W=L.circle([48.4900586,5.1370923], 50, {color:'purple',fillColor:'purple',fillOpacity: 0.5});ECOLE_0520716W.bindPopup('&lt;p align=center&gt; &lt;font size=2&gt;&lt;b&gt;&lt;u&gt;ECOLE PRIMAIRE&lt;/b&gt;&lt;/u&gt;&lt;br&gt; (public)&lt;br&gt;&lt;br&gt;&lt;i&gt;CUREL');ECOLE_0520716W.addTo(ECOLE);</v>
      </c>
    </row>
    <row r="1181" spans="1:10" x14ac:dyDescent="0.2">
      <c r="A1181" t="s">
        <v>2895</v>
      </c>
      <c r="B1181" t="s">
        <v>2896</v>
      </c>
      <c r="C1181" t="s">
        <v>673</v>
      </c>
      <c r="D1181" t="s">
        <v>4301</v>
      </c>
      <c r="E1181" t="s">
        <v>4304</v>
      </c>
      <c r="F1181" t="s">
        <v>553</v>
      </c>
      <c r="G1181" t="s">
        <v>6283</v>
      </c>
      <c r="H1181" t="s">
        <v>6284</v>
      </c>
      <c r="I1181" t="s">
        <v>3077</v>
      </c>
      <c r="J1181" t="str">
        <f t="shared" si="18"/>
        <v>var ECOLE_0520206S=L.circle([47.6298251,5.3400069], 50, {color:'purple',fillColor:'purple',fillOpacity: 0.5});ECOLE_0520206S.bindPopup('&lt;p align=center&gt; &lt;font size=2&gt;&lt;b&gt;&lt;u&gt;ECOLE ELEMENTAIRE&lt;/b&gt;&lt;/u&gt;&lt;br&gt; (public)&lt;br&gt;&lt;br&gt;&lt;i&gt;CUSEY');ECOLE_0520206S.addTo(ECOLE);</v>
      </c>
    </row>
    <row r="1182" spans="1:10" x14ac:dyDescent="0.2">
      <c r="A1182" t="s">
        <v>2897</v>
      </c>
      <c r="B1182" t="s">
        <v>2898</v>
      </c>
      <c r="C1182" t="s">
        <v>673</v>
      </c>
      <c r="D1182" t="s">
        <v>4301</v>
      </c>
      <c r="E1182" t="s">
        <v>4304</v>
      </c>
      <c r="F1182" t="s">
        <v>553</v>
      </c>
      <c r="G1182" t="s">
        <v>6285</v>
      </c>
      <c r="H1182" t="s">
        <v>6286</v>
      </c>
      <c r="I1182" t="s">
        <v>3077</v>
      </c>
      <c r="J1182" t="str">
        <f t="shared" si="18"/>
        <v>var ECOLE_0520428H=L.circle([47.9782227,5.5762457], 50, {color:'purple',fillColor:'purple',fillOpacity: 0.5});ECOLE_0520428H.bindPopup('&lt;p align=center&gt; &lt;font size=2&gt;&lt;b&gt;&lt;u&gt;ECOLE ELEMENTAIRE&lt;/b&gt;&lt;/u&gt;&lt;br&gt; (public)&lt;br&gt;&lt;br&gt;&lt;i&gt;DAMMARTIN-SUR-MEUSE');ECOLE_0520428H.addTo(ECOLE);</v>
      </c>
    </row>
    <row r="1183" spans="1:10" x14ac:dyDescent="0.2">
      <c r="A1183" t="s">
        <v>2899</v>
      </c>
      <c r="B1183" t="s">
        <v>2900</v>
      </c>
      <c r="C1183" t="s">
        <v>673</v>
      </c>
      <c r="D1183" t="s">
        <v>4301</v>
      </c>
      <c r="E1183" t="s">
        <v>4304</v>
      </c>
      <c r="F1183" t="s">
        <v>553</v>
      </c>
      <c r="G1183" t="s">
        <v>6287</v>
      </c>
      <c r="H1183" t="s">
        <v>6288</v>
      </c>
      <c r="I1183" t="s">
        <v>3077</v>
      </c>
      <c r="J1183" t="str">
        <f t="shared" si="18"/>
        <v>var ECOLE_0520187W=L.circle([47.954328,5.3955101], 50, {color:'purple',fillColor:'purple',fillOpacity: 0.5});ECOLE_0520187W.bindPopup('&lt;p align=center&gt; &lt;font size=2&gt;&lt;b&gt;&lt;u&gt;ECOLE ELEMENTAIRE&lt;/b&gt;&lt;/u&gt;&lt;br&gt; (public)&lt;br&gt;&lt;br&gt;&lt;i&gt;DAMPIERRE');ECOLE_0520187W.addTo(ECOLE);</v>
      </c>
    </row>
    <row r="1184" spans="1:10" x14ac:dyDescent="0.2">
      <c r="A1184" t="s">
        <v>2901</v>
      </c>
      <c r="B1184" t="s">
        <v>2902</v>
      </c>
      <c r="C1184" t="s">
        <v>673</v>
      </c>
      <c r="D1184" t="s">
        <v>4301</v>
      </c>
      <c r="E1184" t="s">
        <v>4304</v>
      </c>
      <c r="F1184" t="s">
        <v>553</v>
      </c>
      <c r="G1184" t="s">
        <v>6289</v>
      </c>
      <c r="H1184" t="s">
        <v>6290</v>
      </c>
      <c r="I1184" t="s">
        <v>3075</v>
      </c>
      <c r="J1184" t="str">
        <f t="shared" si="18"/>
        <v>var ECOLE_0520379E=L.circle([48.4273647,4.9589757], 50, {color:'purple',fillColor:'purple',fillOpacity: 0.5});ECOLE_0520379E.bindPopup('&lt;p align=center&gt; &lt;font size=2&gt;&lt;b&gt;&lt;u&gt;ECOLE PRIMAIRE&lt;/b&gt;&lt;/u&gt;&lt;br&gt; (public)&lt;br&gt;&lt;br&gt;&lt;i&gt;DOMMARTIN-LE-FRANC');ECOLE_0520379E.addTo(ECOLE);</v>
      </c>
    </row>
    <row r="1185" spans="1:10" x14ac:dyDescent="0.2">
      <c r="A1185" t="s">
        <v>2903</v>
      </c>
      <c r="B1185" t="s">
        <v>2904</v>
      </c>
      <c r="C1185" t="s">
        <v>673</v>
      </c>
      <c r="D1185" t="s">
        <v>4301</v>
      </c>
      <c r="E1185" t="s">
        <v>4304</v>
      </c>
      <c r="F1185" t="s">
        <v>553</v>
      </c>
      <c r="G1185" t="s">
        <v>6291</v>
      </c>
      <c r="H1185" t="s">
        <v>6292</v>
      </c>
      <c r="I1185" t="s">
        <v>3075</v>
      </c>
      <c r="J1185" t="str">
        <f t="shared" si="18"/>
        <v>var ECOLE_0520360J=L.circle([48.3643011,5.1608016], 50, {color:'purple',fillColor:'purple',fillOpacity: 0.5});ECOLE_0520360J.bindPopup('&lt;p align=center&gt; &lt;font size=2&gt;&lt;b&gt;&lt;u&gt;ECOLE PRIMAIRE&lt;/b&gt;&lt;/u&gt;&lt;br&gt; (public)&lt;br&gt;&lt;br&gt;&lt;i&gt;DONJEUX');ECOLE_0520360J.addTo(ECOLE);</v>
      </c>
    </row>
    <row r="1186" spans="1:10" x14ac:dyDescent="0.2">
      <c r="A1186" t="s">
        <v>276</v>
      </c>
      <c r="B1186" t="s">
        <v>2905</v>
      </c>
      <c r="C1186" t="s">
        <v>673</v>
      </c>
      <c r="D1186" t="s">
        <v>4301</v>
      </c>
      <c r="E1186" t="s">
        <v>4304</v>
      </c>
      <c r="F1186" t="s">
        <v>3467</v>
      </c>
      <c r="G1186" t="s">
        <v>6293</v>
      </c>
      <c r="H1186" t="s">
        <v>6294</v>
      </c>
      <c r="I1186" t="s">
        <v>4222</v>
      </c>
      <c r="J1186" t="str">
        <f t="shared" si="18"/>
        <v>var ECOLE_0521005K=L.circle([48.3213437,5.2147816], 50, {color:'purple',fillColor:'purple',fillOpacity: 0.5});ECOLE_0521005K.bindPopup('&lt;p align=center&gt; &lt;font size=2&gt;&lt;b&gt;&lt;u&gt;ECOLE PRIMAIRE PIERRE FORTAIN&lt;/b&gt;&lt;/u&gt;&lt;br&gt; (public)&lt;br&gt;&lt;br&gt;&lt;i&gt;DOULAINCOURT-SAUCOURT');ECOLE_0521005K.addTo(ECOLE);</v>
      </c>
    </row>
    <row r="1187" spans="1:10" x14ac:dyDescent="0.2">
      <c r="A1187" t="s">
        <v>2906</v>
      </c>
      <c r="B1187" t="s">
        <v>2907</v>
      </c>
      <c r="C1187" t="s">
        <v>673</v>
      </c>
      <c r="D1187" t="s">
        <v>4301</v>
      </c>
      <c r="E1187" t="s">
        <v>4304</v>
      </c>
      <c r="F1187" t="s">
        <v>553</v>
      </c>
      <c r="G1187" t="s">
        <v>6295</v>
      </c>
      <c r="H1187" t="s">
        <v>6296</v>
      </c>
      <c r="I1187" t="s">
        <v>3075</v>
      </c>
      <c r="J1187" t="str">
        <f t="shared" si="18"/>
        <v>var ECOLE_0520715V=L.circle([48.3775704,4.9233139], 50, {color:'purple',fillColor:'purple',fillOpacity: 0.5});ECOLE_0520715V.bindPopup('&lt;p align=center&gt; &lt;font size=2&gt;&lt;b&gt;&lt;u&gt;ECOLE PRIMAIRE&lt;/b&gt;&lt;/u&gt;&lt;br&gt; (public)&lt;br&gt;&lt;br&gt;&lt;i&gt;DOULEVANT-LE-CHATEAU');ECOLE_0520715V.addTo(ECOLE);</v>
      </c>
    </row>
    <row r="1188" spans="1:10" x14ac:dyDescent="0.2">
      <c r="A1188" t="s">
        <v>2908</v>
      </c>
      <c r="B1188" t="s">
        <v>2909</v>
      </c>
      <c r="C1188" t="s">
        <v>673</v>
      </c>
      <c r="D1188" t="s">
        <v>4301</v>
      </c>
      <c r="E1188" t="s">
        <v>4304</v>
      </c>
      <c r="F1188" t="s">
        <v>3468</v>
      </c>
      <c r="G1188" t="s">
        <v>6297</v>
      </c>
      <c r="H1188" t="s">
        <v>6298</v>
      </c>
      <c r="I1188" t="s">
        <v>4223</v>
      </c>
      <c r="J1188" t="str">
        <f t="shared" si="18"/>
        <v>var ECOLE_0520116U=L.circle([48.4640709,5.3016266], 50, {color:'purple',fillColor:'purple',fillOpacity: 0.5});ECOLE_0520116U.bindPopup('&lt;p align=center&gt; &lt;font size=2&gt;&lt;b&gt;&lt;u&gt;ECOLE PRIMAIRE CLAUDE FONTAINE&lt;/b&gt;&lt;/u&gt;&lt;br&gt; (public)&lt;br&gt;&lt;br&gt;&lt;i&gt;ECHENAY');ECOLE_0520116U.addTo(ECOLE);</v>
      </c>
    </row>
    <row r="1189" spans="1:10" x14ac:dyDescent="0.2">
      <c r="A1189" t="s">
        <v>2910</v>
      </c>
      <c r="B1189" t="s">
        <v>2911</v>
      </c>
      <c r="C1189" t="s">
        <v>673</v>
      </c>
      <c r="D1189" t="s">
        <v>4301</v>
      </c>
      <c r="E1189" t="s">
        <v>4304</v>
      </c>
      <c r="F1189" t="s">
        <v>553</v>
      </c>
      <c r="G1189" t="s">
        <v>6299</v>
      </c>
      <c r="H1189" t="s">
        <v>6300</v>
      </c>
      <c r="I1189" t="s">
        <v>3077</v>
      </c>
      <c r="J1189" t="str">
        <f t="shared" si="18"/>
        <v>var ECOLE_0520981J=L.circle([48.5934717,4.866032], 50, {color:'purple',fillColor:'purple',fillOpacity: 0.5});ECOLE_0520981J.bindPopup('&lt;p align=center&gt; &lt;font size=2&gt;&lt;b&gt;&lt;u&gt;ECOLE ELEMENTAIRE&lt;/b&gt;&lt;/u&gt;&lt;br&gt; (public)&lt;br&gt;&lt;br&gt;&lt;i&gt;ECLARON-BRAUCOURT-SAINTE-LIVIERE');ECOLE_0520981J.addTo(ECOLE);</v>
      </c>
    </row>
    <row r="1190" spans="1:10" x14ac:dyDescent="0.2">
      <c r="A1190" t="s">
        <v>2910</v>
      </c>
      <c r="B1190" t="s">
        <v>2912</v>
      </c>
      <c r="C1190" t="s">
        <v>673</v>
      </c>
      <c r="D1190" t="s">
        <v>4301</v>
      </c>
      <c r="E1190" t="s">
        <v>4304</v>
      </c>
      <c r="F1190" t="s">
        <v>553</v>
      </c>
      <c r="G1190" t="s">
        <v>6301</v>
      </c>
      <c r="H1190" t="s">
        <v>6302</v>
      </c>
      <c r="I1190" t="s">
        <v>1448</v>
      </c>
      <c r="J1190" t="str">
        <f t="shared" si="18"/>
        <v>var ECOLE_0520983L=L.circle([48.5937741,4.8653402], 50, {color:'purple',fillColor:'purple',fillOpacity: 0.5});ECOLE_0520983L.bindPopup('&lt;p align=center&gt; &lt;font size=2&gt;&lt;b&gt;&lt;u&gt;ECOLE MATERNELLE&lt;/b&gt;&lt;/u&gt;&lt;br&gt; (public)&lt;br&gt;&lt;br&gt;&lt;i&gt;ECLARON-BRAUCOURT-SAINTE-LIVIERE');ECOLE_0520983L.addTo(ECOLE);</v>
      </c>
    </row>
    <row r="1191" spans="1:10" x14ac:dyDescent="0.2">
      <c r="A1191" t="s">
        <v>2913</v>
      </c>
      <c r="B1191" t="s">
        <v>2914</v>
      </c>
      <c r="C1191" t="s">
        <v>673</v>
      </c>
      <c r="D1191" t="s">
        <v>4301</v>
      </c>
      <c r="E1191" t="s">
        <v>4304</v>
      </c>
      <c r="F1191" t="s">
        <v>3469</v>
      </c>
      <c r="G1191" t="s">
        <v>6303</v>
      </c>
      <c r="H1191" t="s">
        <v>6304</v>
      </c>
      <c r="I1191" t="s">
        <v>4224</v>
      </c>
      <c r="J1191" t="str">
        <f t="shared" si="18"/>
        <v>var ECOLE_0520118W=L.circle([48.3777506,5.3466138], 50, {color:'purple',fillColor:'purple',fillOpacity: 0.5});ECOLE_0520118W.bindPopup('&lt;p align=center&gt; &lt;font size=2&gt;&lt;b&gt;&lt;u&gt;ECOLE PRIMAIRE EDMOND SAGUIER&lt;/b&gt;&lt;/u&gt;&lt;br&gt; (public)&lt;br&gt;&lt;br&gt;&lt;i&gt;EPIZON');ECOLE_0520118W.addTo(ECOLE);</v>
      </c>
    </row>
    <row r="1192" spans="1:10" x14ac:dyDescent="0.2">
      <c r="A1192" t="s">
        <v>2915</v>
      </c>
      <c r="B1192" t="s">
        <v>2916</v>
      </c>
      <c r="C1192" t="s">
        <v>673</v>
      </c>
      <c r="D1192" t="s">
        <v>4301</v>
      </c>
      <c r="E1192" t="s">
        <v>4304</v>
      </c>
      <c r="F1192" t="s">
        <v>553</v>
      </c>
      <c r="G1192" t="s">
        <v>6305</v>
      </c>
      <c r="H1192" t="s">
        <v>6306</v>
      </c>
      <c r="I1192" t="s">
        <v>3077</v>
      </c>
      <c r="J1192" t="str">
        <f t="shared" si="18"/>
        <v>var ECOLE_0520598T=L.circle([48.1261674,5.3517889], 50, {color:'purple',fillColor:'purple',fillOpacity: 0.5});ECOLE_0520598T.bindPopup('&lt;p align=center&gt; &lt;font size=2&gt;&lt;b&gt;&lt;u&gt;ECOLE ELEMENTAIRE&lt;/b&gt;&lt;/u&gt;&lt;br&gt; (public)&lt;br&gt;&lt;br&gt;&lt;i&gt;ESNOUVEAUX');ECOLE_0520598T.addTo(ECOLE);</v>
      </c>
    </row>
    <row r="1193" spans="1:10" x14ac:dyDescent="0.2">
      <c r="A1193" t="s">
        <v>2917</v>
      </c>
      <c r="B1193" t="s">
        <v>2918</v>
      </c>
      <c r="C1193" t="s">
        <v>673</v>
      </c>
      <c r="D1193" t="s">
        <v>4301</v>
      </c>
      <c r="E1193" t="s">
        <v>4304</v>
      </c>
      <c r="F1193" t="s">
        <v>3470</v>
      </c>
      <c r="G1193" t="s">
        <v>6307</v>
      </c>
      <c r="H1193" t="s">
        <v>6308</v>
      </c>
      <c r="I1193" t="s">
        <v>4225</v>
      </c>
      <c r="J1193" t="str">
        <f t="shared" si="18"/>
        <v>var ECOLE_0520851T=L.circle([48.5845359,5.0358923], 50, {color:'purple',fillColor:'purple',fillOpacity: 0.5});ECOLE_0520851T.bindPopup('&lt;p align=center&gt; &lt;font size=2&gt;&lt;b&gt;&lt;u&gt;ECOLE ELEMENTAIRE LES SEQUOIAS&lt;/b&gt;&lt;/u&gt;&lt;br&gt; (public)&lt;br&gt;&lt;br&gt;&lt;i&gt;EURVILLE-BIENVILLE');ECOLE_0520851T.addTo(ECOLE);</v>
      </c>
    </row>
    <row r="1194" spans="1:10" x14ac:dyDescent="0.2">
      <c r="A1194" t="s">
        <v>2917</v>
      </c>
      <c r="B1194" t="s">
        <v>2919</v>
      </c>
      <c r="C1194" t="s">
        <v>673</v>
      </c>
      <c r="D1194" t="s">
        <v>4301</v>
      </c>
      <c r="E1194" t="s">
        <v>4304</v>
      </c>
      <c r="F1194" t="s">
        <v>3471</v>
      </c>
      <c r="G1194" t="s">
        <v>6309</v>
      </c>
      <c r="H1194" t="s">
        <v>6310</v>
      </c>
      <c r="I1194" t="s">
        <v>6537</v>
      </c>
      <c r="J1194" t="str">
        <f t="shared" si="18"/>
        <v>var ECOLE_0520921U=L.circle([48.5716826,5.0438741], 50, {color:'purple',fillColor:'purple',fillOpacity: 0.5});ECOLE_0520921U.bindPopup('&lt;p align=center&gt; &lt;font size=2&gt;&lt;b&gt;&lt;u&gt;ECOLE MATERNELLE L\'ARC EN CIEL&lt;/b&gt;&lt;/u&gt;&lt;br&gt; (public)&lt;br&gt;&lt;br&gt;&lt;i&gt;EURVILLE-BIENVILLE');ECOLE_0520921U.addTo(ECOLE);</v>
      </c>
    </row>
    <row r="1195" spans="1:10" x14ac:dyDescent="0.2">
      <c r="A1195" t="s">
        <v>279</v>
      </c>
      <c r="B1195" t="s">
        <v>2920</v>
      </c>
      <c r="C1195" t="s">
        <v>673</v>
      </c>
      <c r="D1195" t="s">
        <v>4301</v>
      </c>
      <c r="E1195" t="s">
        <v>4304</v>
      </c>
      <c r="F1195" t="s">
        <v>553</v>
      </c>
      <c r="G1195" t="s">
        <v>6311</v>
      </c>
      <c r="H1195" t="s">
        <v>6312</v>
      </c>
      <c r="I1195" t="s">
        <v>1448</v>
      </c>
      <c r="J1195" t="str">
        <f t="shared" si="18"/>
        <v>var ECOLE_0520513A=L.circle([47.781419,5.606773], 50, {color:'purple',fillColor:'purple',fillOpacity: 0.5});ECOLE_0520513A.bindPopup('&lt;p align=center&gt; &lt;font size=2&gt;&lt;b&gt;&lt;u&gt;ECOLE MATERNELLE&lt;/b&gt;&lt;/u&gt;&lt;br&gt; (public)&lt;br&gt;&lt;br&gt;&lt;i&gt;FAYL-BILLOT');ECOLE_0520513A.addTo(ECOLE);</v>
      </c>
    </row>
    <row r="1196" spans="1:10" x14ac:dyDescent="0.2">
      <c r="A1196" t="s">
        <v>279</v>
      </c>
      <c r="B1196" t="s">
        <v>2921</v>
      </c>
      <c r="C1196" t="s">
        <v>673</v>
      </c>
      <c r="D1196" t="s">
        <v>4301</v>
      </c>
      <c r="E1196" t="s">
        <v>4304</v>
      </c>
      <c r="F1196" t="s">
        <v>3472</v>
      </c>
      <c r="G1196" t="s">
        <v>1125</v>
      </c>
      <c r="H1196" t="s">
        <v>1126</v>
      </c>
      <c r="I1196" t="s">
        <v>4227</v>
      </c>
      <c r="J1196" t="str">
        <f t="shared" si="18"/>
        <v>var ECOLE_0521040Y=L.circle([47.7809133,5.6067936], 50, {color:'purple',fillColor:'purple',fillOpacity: 0.5});ECOLE_0521040Y.bindPopup('&lt;p align=center&gt; &lt;font size=2&gt;&lt;b&gt;&lt;u&gt;ECOLE ELEMENTAIRE LOUIS PERGAUD&lt;/b&gt;&lt;/u&gt;&lt;br&gt; (public)&lt;br&gt;&lt;br&gt;&lt;i&gt;FAYL-BILLOT');ECOLE_0521040Y.addTo(ECOLE);</v>
      </c>
    </row>
    <row r="1197" spans="1:10" x14ac:dyDescent="0.2">
      <c r="A1197" t="s">
        <v>2922</v>
      </c>
      <c r="B1197" t="s">
        <v>2923</v>
      </c>
      <c r="C1197" t="s">
        <v>673</v>
      </c>
      <c r="D1197" t="s">
        <v>4301</v>
      </c>
      <c r="E1197" t="s">
        <v>4304</v>
      </c>
      <c r="F1197" t="s">
        <v>553</v>
      </c>
      <c r="G1197" t="s">
        <v>6313</v>
      </c>
      <c r="H1197" t="s">
        <v>6314</v>
      </c>
      <c r="I1197" t="s">
        <v>3075</v>
      </c>
      <c r="J1197" t="str">
        <f t="shared" si="18"/>
        <v>var ECOLE_0520547M=L.circle([48.0388702,5.2147708], 50, {color:'purple',fillColor:'purple',fillOpacity: 0.5});ECOLE_0520547M.bindPopup('&lt;p align=center&gt; &lt;font size=2&gt;&lt;b&gt;&lt;u&gt;ECOLE PRIMAIRE&lt;/b&gt;&lt;/u&gt;&lt;br&gt; (public)&lt;br&gt;&lt;br&gt;&lt;i&gt;FOULAIN');ECOLE_0520547M.addTo(ECOLE);</v>
      </c>
    </row>
    <row r="1198" spans="1:10" x14ac:dyDescent="0.2">
      <c r="A1198" t="s">
        <v>282</v>
      </c>
      <c r="B1198" t="s">
        <v>2924</v>
      </c>
      <c r="C1198" t="s">
        <v>673</v>
      </c>
      <c r="D1198" t="s">
        <v>4301</v>
      </c>
      <c r="E1198" t="s">
        <v>4304</v>
      </c>
      <c r="F1198" t="s">
        <v>3473</v>
      </c>
      <c r="G1198" t="s">
        <v>6315</v>
      </c>
      <c r="H1198" t="s">
        <v>6316</v>
      </c>
      <c r="I1198" t="s">
        <v>4229</v>
      </c>
      <c r="J1198" t="str">
        <f t="shared" si="18"/>
        <v>var ECOLE_0520882B=L.circle([48.297873,5.1447963], 50, {color:'purple',fillColor:'purple',fillOpacity: 0.5});ECOLE_0520882B.bindPopup('&lt;p align=center&gt; &lt;font size=2&gt;&lt;b&gt;&lt;u&gt;ECOLE MATERNELLE BEL AIR&lt;/b&gt;&lt;/u&gt;&lt;br&gt; (public)&lt;br&gt;&lt;br&gt;&lt;i&gt;FRONCLES');ECOLE_0520882B.addTo(ECOLE);</v>
      </c>
    </row>
    <row r="1199" spans="1:10" x14ac:dyDescent="0.2">
      <c r="A1199" t="s">
        <v>282</v>
      </c>
      <c r="B1199" t="s">
        <v>2925</v>
      </c>
      <c r="C1199" t="s">
        <v>673</v>
      </c>
      <c r="D1199" t="s">
        <v>4301</v>
      </c>
      <c r="E1199" t="s">
        <v>4304</v>
      </c>
      <c r="F1199" t="s">
        <v>3474</v>
      </c>
      <c r="G1199" t="s">
        <v>6317</v>
      </c>
      <c r="H1199" t="s">
        <v>6318</v>
      </c>
      <c r="I1199" t="s">
        <v>4230</v>
      </c>
      <c r="J1199" t="str">
        <f t="shared" si="18"/>
        <v>var ECOLE_0521082U=L.circle([48.2973597,5.1461526], 50, {color:'purple',fillColor:'purple',fillOpacity: 0.5});ECOLE_0521082U.bindPopup('&lt;p align=center&gt; &lt;font size=2&gt;&lt;b&gt;&lt;u&gt;ECOLE ELEMENTAIRE FOURNIER&lt;/b&gt;&lt;/u&gt;&lt;br&gt; (public)&lt;br&gt;&lt;br&gt;&lt;i&gt;FRONCLES');ECOLE_0521082U.addTo(ECOLE);</v>
      </c>
    </row>
    <row r="1200" spans="1:10" x14ac:dyDescent="0.2">
      <c r="A1200" t="s">
        <v>2926</v>
      </c>
      <c r="B1200" t="s">
        <v>2927</v>
      </c>
      <c r="C1200" t="s">
        <v>673</v>
      </c>
      <c r="D1200" t="s">
        <v>4301</v>
      </c>
      <c r="E1200" t="s">
        <v>4304</v>
      </c>
      <c r="F1200" t="s">
        <v>553</v>
      </c>
      <c r="G1200" t="s">
        <v>6319</v>
      </c>
      <c r="H1200" t="s">
        <v>6320</v>
      </c>
      <c r="I1200" t="s">
        <v>3075</v>
      </c>
      <c r="J1200" t="str">
        <f t="shared" si="18"/>
        <v>var ECOLE_0520313H=L.circle([48.1711495,5.6355791], 50, {color:'purple',fillColor:'purple',fillOpacity: 0.5});ECOLE_0520313H.bindPopup('&lt;p align=center&gt; &lt;font size=2&gt;&lt;b&gt;&lt;u&gt;ECOLE PRIMAIRE&lt;/b&gt;&lt;/u&gt;&lt;br&gt; (public)&lt;br&gt;&lt;br&gt;&lt;i&gt;GRAFFIGNY-CHEMIN');ECOLE_0520313H.addTo(ECOLE);</v>
      </c>
    </row>
    <row r="1201" spans="1:10" x14ac:dyDescent="0.2">
      <c r="A1201" t="s">
        <v>2928</v>
      </c>
      <c r="B1201" t="s">
        <v>2929</v>
      </c>
      <c r="C1201" t="s">
        <v>673</v>
      </c>
      <c r="D1201" t="s">
        <v>4301</v>
      </c>
      <c r="E1201" t="s">
        <v>4304</v>
      </c>
      <c r="F1201" t="s">
        <v>553</v>
      </c>
      <c r="G1201" t="s">
        <v>6321</v>
      </c>
      <c r="H1201" t="s">
        <v>6322</v>
      </c>
      <c r="I1201" t="s">
        <v>3077</v>
      </c>
      <c r="J1201" t="str">
        <f t="shared" si="18"/>
        <v>var ECOLE_0520069T=L.circle([47.8497631,5.7127876], 50, {color:'purple',fillColor:'purple',fillOpacity: 0.5});ECOLE_0520069T.bindPopup('&lt;p align=center&gt; &lt;font size=2&gt;&lt;b&gt;&lt;u&gt;ECOLE ELEMENTAIRE&lt;/b&gt;&lt;/u&gt;&lt;br&gt; (public)&lt;br&gt;&lt;br&gt;&lt;i&gt;GUYONVELLE');ECOLE_0520069T.addTo(ECOLE);</v>
      </c>
    </row>
    <row r="1202" spans="1:10" x14ac:dyDescent="0.2">
      <c r="A1202" t="s">
        <v>2930</v>
      </c>
      <c r="B1202" t="s">
        <v>2931</v>
      </c>
      <c r="C1202" t="s">
        <v>673</v>
      </c>
      <c r="D1202" t="s">
        <v>4301</v>
      </c>
      <c r="E1202" t="s">
        <v>4304</v>
      </c>
      <c r="F1202" t="s">
        <v>553</v>
      </c>
      <c r="G1202" t="s">
        <v>6323</v>
      </c>
      <c r="H1202" t="s">
        <v>6324</v>
      </c>
      <c r="I1202" t="s">
        <v>3075</v>
      </c>
      <c r="J1202" t="str">
        <f t="shared" si="18"/>
        <v>var ECOLE_0520314J=L.circle([48.2633486,5.6319677], 50, {color:'purple',fillColor:'purple',fillOpacity: 0.5});ECOLE_0520314J.bindPopup('&lt;p align=center&gt; &lt;font size=2&gt;&lt;b&gt;&lt;u&gt;ECOLE PRIMAIRE&lt;/b&gt;&lt;/u&gt;&lt;br&gt; (public)&lt;br&gt;&lt;br&gt;&lt;i&gt;HARREVILLE-LES-CHANTEURS');ECOLE_0520314J.addTo(ECOLE);</v>
      </c>
    </row>
    <row r="1203" spans="1:10" x14ac:dyDescent="0.2">
      <c r="A1203" t="s">
        <v>2932</v>
      </c>
      <c r="B1203" t="s">
        <v>2933</v>
      </c>
      <c r="C1203" t="s">
        <v>673</v>
      </c>
      <c r="D1203" t="s">
        <v>4301</v>
      </c>
      <c r="E1203" t="s">
        <v>4304</v>
      </c>
      <c r="F1203" t="s">
        <v>3475</v>
      </c>
      <c r="G1203" t="s">
        <v>6325</v>
      </c>
      <c r="H1203" t="s">
        <v>6326</v>
      </c>
      <c r="I1203" t="s">
        <v>4231</v>
      </c>
      <c r="J1203" t="str">
        <f t="shared" si="18"/>
        <v>var ECOLE_0520837C=L.circle([47.8325046,5.5249049], 50, {color:'purple',fillColor:'purple',fillOpacity: 0.5});ECOLE_0520837C.bindPopup('&lt;p align=center&gt; &lt;font size=2&gt;&lt;b&gt;&lt;u&gt;ECOLE MATERNELLE HAUTE AMANCE&lt;/b&gt;&lt;/u&gt;&lt;br&gt; (public)&lt;br&gt;&lt;br&gt;&lt;i&gt;HAUTE-AMANCE');ECOLE_0520837C.addTo(ECOLE);</v>
      </c>
    </row>
    <row r="1204" spans="1:10" x14ac:dyDescent="0.2">
      <c r="A1204" t="s">
        <v>2932</v>
      </c>
      <c r="B1204" t="s">
        <v>2934</v>
      </c>
      <c r="C1204" t="s">
        <v>673</v>
      </c>
      <c r="D1204" t="s">
        <v>4301</v>
      </c>
      <c r="E1204" t="s">
        <v>4304</v>
      </c>
      <c r="F1204" t="s">
        <v>553</v>
      </c>
      <c r="G1204" t="s">
        <v>6327</v>
      </c>
      <c r="H1204" t="s">
        <v>6328</v>
      </c>
      <c r="I1204" t="s">
        <v>3077</v>
      </c>
      <c r="J1204" t="str">
        <f t="shared" si="18"/>
        <v>var ECOLE_0520997B=L.circle([47.8416364,5.5521352], 50, {color:'purple',fillColor:'purple',fillOpacity: 0.5});ECOLE_0520997B.bindPopup('&lt;p align=center&gt; &lt;font size=2&gt;&lt;b&gt;&lt;u&gt;ECOLE ELEMENTAIRE&lt;/b&gt;&lt;/u&gt;&lt;br&gt; (public)&lt;br&gt;&lt;br&gt;&lt;i&gt;HAUTE-AMANCE');ECOLE_0520997B.addTo(ECOLE);</v>
      </c>
    </row>
    <row r="1205" spans="1:10" x14ac:dyDescent="0.2">
      <c r="A1205" t="s">
        <v>2935</v>
      </c>
      <c r="B1205" t="s">
        <v>2936</v>
      </c>
      <c r="C1205" t="s">
        <v>673</v>
      </c>
      <c r="D1205" t="s">
        <v>4301</v>
      </c>
      <c r="E1205" t="s">
        <v>4304</v>
      </c>
      <c r="F1205" t="s">
        <v>553</v>
      </c>
      <c r="G1205" t="s">
        <v>6329</v>
      </c>
      <c r="H1205" t="s">
        <v>6330</v>
      </c>
      <c r="I1205" t="s">
        <v>3077</v>
      </c>
      <c r="J1205" t="str">
        <f t="shared" si="18"/>
        <v>var ECOLE_0520230T=L.circle([47.7548794,5.3911557], 50, {color:'purple',fillColor:'purple',fillOpacity: 0.5});ECOLE_0520230T.bindPopup('&lt;p align=center&gt; &lt;font size=2&gt;&lt;b&gt;&lt;u&gt;ECOLE ELEMENTAIRE&lt;/b&gt;&lt;/u&gt;&lt;br&gt; (public)&lt;br&gt;&lt;br&gt;&lt;i&gt;HEUILLEY-LE-GRAND');ECOLE_0520230T.addTo(ECOLE);</v>
      </c>
    </row>
    <row r="1206" spans="1:10" x14ac:dyDescent="0.2">
      <c r="A1206" t="s">
        <v>2937</v>
      </c>
      <c r="B1206" t="s">
        <v>2938</v>
      </c>
      <c r="C1206" t="s">
        <v>673</v>
      </c>
      <c r="D1206" t="s">
        <v>4301</v>
      </c>
      <c r="E1206" t="s">
        <v>4304</v>
      </c>
      <c r="F1206" t="s">
        <v>553</v>
      </c>
      <c r="G1206" t="s">
        <v>6331</v>
      </c>
      <c r="H1206" t="s">
        <v>6332</v>
      </c>
      <c r="I1206" t="s">
        <v>3075</v>
      </c>
      <c r="J1206" t="str">
        <f t="shared" si="18"/>
        <v>var ECOLE_0520294M=L.circle([48.5831977,4.8990926], 50, {color:'purple',fillColor:'purple',fillOpacity: 0.5});ECOLE_0520294M.bindPopup('&lt;p align=center&gt; &lt;font size=2&gt;&lt;b&gt;&lt;u&gt;ECOLE PRIMAIRE&lt;/b&gt;&lt;/u&gt;&lt;br&gt; (public)&lt;br&gt;&lt;br&gt;&lt;i&gt;HUMBECOURT');ECOLE_0520294M.addTo(ECOLE);</v>
      </c>
    </row>
    <row r="1207" spans="1:10" x14ac:dyDescent="0.2">
      <c r="A1207" t="s">
        <v>2939</v>
      </c>
      <c r="B1207" t="s">
        <v>2940</v>
      </c>
      <c r="C1207" t="s">
        <v>673</v>
      </c>
      <c r="D1207" t="s">
        <v>4301</v>
      </c>
      <c r="E1207" t="s">
        <v>4304</v>
      </c>
      <c r="F1207" t="s">
        <v>3476</v>
      </c>
      <c r="G1207" t="s">
        <v>6333</v>
      </c>
      <c r="H1207" t="s">
        <v>6334</v>
      </c>
      <c r="I1207" t="s">
        <v>4232</v>
      </c>
      <c r="J1207" t="str">
        <f t="shared" si="18"/>
        <v>var ECOLE_0520260A=L.circle([47.9013026,5.3217147], 50, {color:'purple',fillColor:'purple',fillOpacity: 0.5});ECOLE_0520260A.bindPopup('&lt;p align=center&gt; &lt;font size=2&gt;&lt;b&gt;&lt;u&gt;ECOLE ELEMENTAIRE JORQUENAY&lt;/b&gt;&lt;/u&gt;&lt;br&gt; (public)&lt;br&gt;&lt;br&gt;&lt;i&gt;HUMES-JORQUENAY');ECOLE_0520260A.addTo(ECOLE);</v>
      </c>
    </row>
    <row r="1208" spans="1:10" x14ac:dyDescent="0.2">
      <c r="A1208" t="s">
        <v>2939</v>
      </c>
      <c r="B1208" t="s">
        <v>2941</v>
      </c>
      <c r="C1208" t="s">
        <v>673</v>
      </c>
      <c r="D1208" t="s">
        <v>4301</v>
      </c>
      <c r="E1208" t="s">
        <v>4304</v>
      </c>
      <c r="F1208" t="s">
        <v>553</v>
      </c>
      <c r="G1208" t="s">
        <v>6335</v>
      </c>
      <c r="H1208" t="s">
        <v>6336</v>
      </c>
      <c r="I1208" t="s">
        <v>1448</v>
      </c>
      <c r="J1208" t="str">
        <f t="shared" si="18"/>
        <v>var ECOLE_0521091D=L.circle([47.9041301,5.3009808], 50, {color:'purple',fillColor:'purple',fillOpacity: 0.5});ECOLE_0521091D.bindPopup('&lt;p align=center&gt; &lt;font size=2&gt;&lt;b&gt;&lt;u&gt;ECOLE MATERNELLE&lt;/b&gt;&lt;/u&gt;&lt;br&gt; (public)&lt;br&gt;&lt;br&gt;&lt;i&gt;HUMES-JORQUENAY');ECOLE_0521091D.addTo(ECOLE);</v>
      </c>
    </row>
    <row r="1209" spans="1:10" x14ac:dyDescent="0.2">
      <c r="A1209" t="s">
        <v>2942</v>
      </c>
      <c r="B1209" t="s">
        <v>2943</v>
      </c>
      <c r="C1209" t="s">
        <v>673</v>
      </c>
      <c r="D1209" t="s">
        <v>4301</v>
      </c>
      <c r="E1209" t="s">
        <v>4304</v>
      </c>
      <c r="F1209" t="s">
        <v>553</v>
      </c>
      <c r="G1209" t="s">
        <v>6337</v>
      </c>
      <c r="H1209" t="s">
        <v>6338</v>
      </c>
      <c r="I1209" t="s">
        <v>3075</v>
      </c>
      <c r="J1209" t="str">
        <f t="shared" si="18"/>
        <v>var ECOLE_0521083V=L.circle([48.0315036,5.4486473], 50, {color:'purple',fillColor:'purple',fillOpacity: 0.5});ECOLE_0521083V.bindPopup('&lt;p align=center&gt; &lt;font size=2&gt;&lt;b&gt;&lt;u&gt;ECOLE PRIMAIRE&lt;/b&gt;&lt;/u&gt;&lt;br&gt; (public)&lt;br&gt;&lt;br&gt;&lt;i&gt;IS-EN-BASSIGNY');ECOLE_0521083V.addTo(ECOLE);</v>
      </c>
    </row>
    <row r="1210" spans="1:10" x14ac:dyDescent="0.2">
      <c r="A1210" t="s">
        <v>286</v>
      </c>
      <c r="B1210" t="s">
        <v>2944</v>
      </c>
      <c r="C1210" t="s">
        <v>673</v>
      </c>
      <c r="D1210" t="s">
        <v>4301</v>
      </c>
      <c r="E1210" t="s">
        <v>4304</v>
      </c>
      <c r="F1210" t="s">
        <v>3477</v>
      </c>
      <c r="G1210" t="s">
        <v>6339</v>
      </c>
      <c r="H1210" t="s">
        <v>6340</v>
      </c>
      <c r="I1210" t="s">
        <v>4234</v>
      </c>
      <c r="J1210" t="str">
        <f t="shared" si="18"/>
        <v>var ECOLE_0520075Z=L.circle([48.4434472,5.1421146], 50, {color:'purple',fillColor:'purple',fillOpacity: 0.5});ECOLE_0520075Z.bindPopup('&lt;p align=center&gt; &lt;font size=2&gt;&lt;b&gt;&lt;u&gt;ECOLE ELEMENTAIRE JEAN DE JOINVILLE&lt;/b&gt;&lt;/u&gt;&lt;br&gt; (public)&lt;br&gt;&lt;br&gt;&lt;i&gt;JOINVILLE');ECOLE_0520075Z.addTo(ECOLE);</v>
      </c>
    </row>
    <row r="1211" spans="1:10" x14ac:dyDescent="0.2">
      <c r="A1211" t="s">
        <v>286</v>
      </c>
      <c r="B1211" t="s">
        <v>2945</v>
      </c>
      <c r="C1211" t="s">
        <v>673</v>
      </c>
      <c r="D1211" t="s">
        <v>4301</v>
      </c>
      <c r="E1211" t="s">
        <v>4304</v>
      </c>
      <c r="F1211" t="s">
        <v>288</v>
      </c>
      <c r="G1211" t="s">
        <v>6341</v>
      </c>
      <c r="H1211" t="s">
        <v>6342</v>
      </c>
      <c r="I1211" t="s">
        <v>3825</v>
      </c>
      <c r="J1211" t="str">
        <f t="shared" si="18"/>
        <v>var ECOLE_0520729K=L.circle([48.445564,5.1535462], 50, {color:'purple',fillColor:'purple',fillOpacity: 0.5});ECOLE_0520729K.bindPopup('&lt;p align=center&gt; &lt;font size=2&gt;&lt;b&gt;&lt;u&gt;ECOLE ELEMENTAIRE DIDEROT&lt;/b&gt;&lt;/u&gt;&lt;br&gt; (public)&lt;br&gt;&lt;br&gt;&lt;i&gt;JOINVILLE');ECOLE_0520729K.addTo(ECOLE);</v>
      </c>
    </row>
    <row r="1212" spans="1:10" x14ac:dyDescent="0.2">
      <c r="A1212" t="s">
        <v>286</v>
      </c>
      <c r="B1212" t="s">
        <v>2946</v>
      </c>
      <c r="C1212" t="s">
        <v>673</v>
      </c>
      <c r="D1212" t="s">
        <v>4301</v>
      </c>
      <c r="E1212" t="s">
        <v>4304</v>
      </c>
      <c r="F1212" t="s">
        <v>3478</v>
      </c>
      <c r="G1212" t="s">
        <v>6343</v>
      </c>
      <c r="H1212" t="s">
        <v>6344</v>
      </c>
      <c r="I1212" t="s">
        <v>4236</v>
      </c>
      <c r="J1212" t="str">
        <f t="shared" si="18"/>
        <v>var ECOLE_0520854W=L.circle([48.441977,5.1373056], 50, {color:'purple',fillColor:'purple',fillOpacity: 0.5});ECOLE_0520854W.bindPopup('&lt;p align=center&gt; &lt;font size=2&gt;&lt;b&gt;&lt;u&gt;ECOLE MATERNELLE LES CHANOINES&lt;/b&gt;&lt;/u&gt;&lt;br&gt; (public)&lt;br&gt;&lt;br&gt;&lt;i&gt;JOINVILLE');ECOLE_0520854W.addTo(ECOLE);</v>
      </c>
    </row>
    <row r="1213" spans="1:10" x14ac:dyDescent="0.2">
      <c r="A1213" t="s">
        <v>2947</v>
      </c>
      <c r="B1213" t="s">
        <v>2948</v>
      </c>
      <c r="C1213" t="s">
        <v>673</v>
      </c>
      <c r="D1213" t="s">
        <v>4301</v>
      </c>
      <c r="E1213" t="s">
        <v>4304</v>
      </c>
      <c r="F1213" t="s">
        <v>553</v>
      </c>
      <c r="G1213" t="s">
        <v>6345</v>
      </c>
      <c r="H1213" t="s">
        <v>6346</v>
      </c>
      <c r="I1213" t="s">
        <v>3077</v>
      </c>
      <c r="J1213" t="str">
        <f t="shared" si="18"/>
        <v>var ECOLE_0520612H=L.circle([48.1380904,5.0866444], 50, {color:'purple',fillColor:'purple',fillOpacity: 0.5});ECOLE_0520612H.bindPopup('&lt;p align=center&gt; &lt;font size=2&gt;&lt;b&gt;&lt;u&gt;ECOLE ELEMENTAIRE&lt;/b&gt;&lt;/u&gt;&lt;br&gt; (public)&lt;br&gt;&lt;br&gt;&lt;i&gt;JONCHERY');ECOLE_0520612H.addTo(ECOLE);</v>
      </c>
    </row>
    <row r="1214" spans="1:10" x14ac:dyDescent="0.2">
      <c r="A1214" t="s">
        <v>2947</v>
      </c>
      <c r="B1214" t="s">
        <v>2949</v>
      </c>
      <c r="C1214" t="s">
        <v>673</v>
      </c>
      <c r="D1214" t="s">
        <v>4301</v>
      </c>
      <c r="E1214" t="s">
        <v>4304</v>
      </c>
      <c r="F1214" t="s">
        <v>3479</v>
      </c>
      <c r="G1214" t="s">
        <v>6347</v>
      </c>
      <c r="H1214" t="s">
        <v>6348</v>
      </c>
      <c r="I1214" t="s">
        <v>4237</v>
      </c>
      <c r="J1214" t="str">
        <f t="shared" si="18"/>
        <v>var ECOLE_0520979G=L.circle([48.1386371,5.0878495], 50, {color:'purple',fillColor:'purple',fillOpacity: 0.5});ECOLE_0520979G.bindPopup('&lt;p align=center&gt; &lt;font size=2&gt;&lt;b&gt;&lt;u&gt;ECOLE MATERNELLE LE VERGER DU GUE&lt;/b&gt;&lt;/u&gt;&lt;br&gt; (public)&lt;br&gt;&lt;br&gt;&lt;i&gt;JONCHERY');ECOLE_0520979G.addTo(ECOLE);</v>
      </c>
    </row>
    <row r="1215" spans="1:10" x14ac:dyDescent="0.2">
      <c r="A1215" t="s">
        <v>2950</v>
      </c>
      <c r="B1215" t="s">
        <v>2951</v>
      </c>
      <c r="C1215" t="s">
        <v>673</v>
      </c>
      <c r="D1215" t="s">
        <v>4301</v>
      </c>
      <c r="E1215" t="s">
        <v>4304</v>
      </c>
      <c r="F1215" t="s">
        <v>553</v>
      </c>
      <c r="G1215" t="s">
        <v>6349</v>
      </c>
      <c r="H1215" t="s">
        <v>6350</v>
      </c>
      <c r="I1215" t="s">
        <v>1448</v>
      </c>
      <c r="J1215" t="str">
        <f t="shared" si="18"/>
        <v>var ECOLE_0521055P=L.circle([48.1845402,4.9785621], 50, {color:'purple',fillColor:'purple',fillOpacity: 0.5});ECOLE_0521055P.bindPopup('&lt;p align=center&gt; &lt;font size=2&gt;&lt;b&gt;&lt;u&gt;ECOLE MATERNELLE&lt;/b&gt;&lt;/u&gt;&lt;br&gt; (public)&lt;br&gt;&lt;br&gt;&lt;i&gt;JUZENNECOURT');ECOLE_0521055P.addTo(ECOLE);</v>
      </c>
    </row>
    <row r="1216" spans="1:10" x14ac:dyDescent="0.2">
      <c r="A1216" t="s">
        <v>2952</v>
      </c>
      <c r="B1216" t="s">
        <v>2953</v>
      </c>
      <c r="C1216" t="s">
        <v>673</v>
      </c>
      <c r="D1216" t="s">
        <v>4301</v>
      </c>
      <c r="E1216" t="s">
        <v>4304</v>
      </c>
      <c r="F1216" t="s">
        <v>553</v>
      </c>
      <c r="G1216" t="s">
        <v>6351</v>
      </c>
      <c r="H1216" t="s">
        <v>6352</v>
      </c>
      <c r="I1216" t="s">
        <v>1448</v>
      </c>
      <c r="J1216" t="str">
        <f t="shared" si="18"/>
        <v>var ECOLE_0520070U=L.circle([47.8325467,5.6969887], 50, {color:'purple',fillColor:'purple',fillOpacity: 0.5});ECOLE_0520070U.bindPopup('&lt;p align=center&gt; &lt;font size=2&gt;&lt;b&gt;&lt;u&gt;ECOLE MATERNELLE&lt;/b&gt;&lt;/u&gt;&lt;br&gt; (public)&lt;br&gt;&lt;br&gt;&lt;i&gt;LAFERTE-SUR-AMANCE');ECOLE_0520070U.addTo(ECOLE);</v>
      </c>
    </row>
    <row r="1217" spans="1:10" x14ac:dyDescent="0.2">
      <c r="A1217" t="s">
        <v>2954</v>
      </c>
      <c r="B1217" t="s">
        <v>2955</v>
      </c>
      <c r="C1217" t="s">
        <v>673</v>
      </c>
      <c r="D1217" t="s">
        <v>4301</v>
      </c>
      <c r="E1217" t="s">
        <v>4304</v>
      </c>
      <c r="F1217" t="s">
        <v>553</v>
      </c>
      <c r="G1217" t="s">
        <v>6353</v>
      </c>
      <c r="H1217" t="s">
        <v>6354</v>
      </c>
      <c r="I1217" t="s">
        <v>3075</v>
      </c>
      <c r="J1217" t="str">
        <f t="shared" si="18"/>
        <v>var ECOLE_0520969W=L.circle([48.0974188,4.7828793], 50, {color:'purple',fillColor:'purple',fillOpacity: 0.5});ECOLE_0520969W.bindPopup('&lt;p align=center&gt; &lt;font size=2&gt;&lt;b&gt;&lt;u&gt;ECOLE PRIMAIRE&lt;/b&gt;&lt;/u&gt;&lt;br&gt; (public)&lt;br&gt;&lt;br&gt;&lt;i&gt;LAFERTE-SUR-AUBE');ECOLE_0520969W.addTo(ECOLE);</v>
      </c>
    </row>
    <row r="1218" spans="1:10" x14ac:dyDescent="0.2">
      <c r="A1218" t="s">
        <v>289</v>
      </c>
      <c r="B1218" t="s">
        <v>2956</v>
      </c>
      <c r="C1218" t="s">
        <v>673</v>
      </c>
      <c r="D1218" t="s">
        <v>4301</v>
      </c>
      <c r="E1218" t="s">
        <v>4304</v>
      </c>
      <c r="F1218" t="s">
        <v>3480</v>
      </c>
      <c r="G1218" t="s">
        <v>6355</v>
      </c>
      <c r="H1218" t="s">
        <v>6356</v>
      </c>
      <c r="I1218" t="s">
        <v>4241</v>
      </c>
      <c r="J1218" t="str">
        <f t="shared" si="18"/>
        <v>var ECOLE_0520714U=L.circle([47.8633002,5.3358112], 50, {color:'purple',fillColor:'purple',fillOpacity: 0.5});ECOLE_0520714U.bindPopup('&lt;p align=center&gt; &lt;font size=2&gt;&lt;b&gt;&lt;u&gt;ECOLE PRIMAIRE JEAN DUVET&lt;/b&gt;&lt;/u&gt;&lt;br&gt; (public)&lt;br&gt;&lt;br&gt;&lt;i&gt;LANGRES');ECOLE_0520714U.addTo(ECOLE);</v>
      </c>
    </row>
    <row r="1219" spans="1:10" x14ac:dyDescent="0.2">
      <c r="A1219" t="s">
        <v>289</v>
      </c>
      <c r="B1219" t="s">
        <v>2957</v>
      </c>
      <c r="C1219" t="s">
        <v>673</v>
      </c>
      <c r="D1219" t="s">
        <v>4301</v>
      </c>
      <c r="E1219" t="s">
        <v>4304</v>
      </c>
      <c r="F1219" t="s">
        <v>3481</v>
      </c>
      <c r="G1219" t="s">
        <v>6357</v>
      </c>
      <c r="H1219" t="s">
        <v>6358</v>
      </c>
      <c r="I1219" t="s">
        <v>4242</v>
      </c>
      <c r="J1219" t="str">
        <f t="shared" ref="J1219:J1282" si="19">"var "&amp;D1219&amp;"_"&amp;B1219&amp;"=L.circle(["&amp;G1219&amp;","&amp;H1219&amp;"], 50, {color:'"&amp; E1219&amp;"',fillColor:'"&amp;E1219&amp;"',fillOpacity: 0.5});"&amp;D1219&amp;"_"&amp;B1219&amp;".bindPopup('&lt;p align=center&gt; &lt;font size=2&gt;&lt;b&gt;&lt;u&gt;"&amp;I1219&amp;"&lt;/b&gt;&lt;/u&gt;&lt;br&gt; "&amp;C1219&amp;"&lt;br&gt;&lt;br&gt;&lt;i&gt;"&amp;A1219&amp;"');"&amp;D1219&amp;"_"&amp;B1219&amp;".addTo("&amp;D1219&amp;");"</f>
        <v>var ECOLE_0520722C=L.circle([47.8493277,5.3244076], 50, {color:'purple',fillColor:'purple',fillOpacity: 0.5});ECOLE_0520722C.bindPopup('&lt;p align=center&gt; &lt;font size=2&gt;&lt;b&gt;&lt;u&gt;ECOLE MATERNELLE DE LA GRENOUILLE&lt;/b&gt;&lt;/u&gt;&lt;br&gt; (public)&lt;br&gt;&lt;br&gt;&lt;i&gt;LANGRES');ECOLE_0520722C.addTo(ECOLE);</v>
      </c>
    </row>
    <row r="1220" spans="1:10" x14ac:dyDescent="0.2">
      <c r="A1220" t="s">
        <v>289</v>
      </c>
      <c r="B1220" t="s">
        <v>2958</v>
      </c>
      <c r="C1220" t="s">
        <v>673</v>
      </c>
      <c r="D1220" t="s">
        <v>4301</v>
      </c>
      <c r="E1220" t="s">
        <v>4304</v>
      </c>
      <c r="F1220" t="s">
        <v>3482</v>
      </c>
      <c r="G1220" t="s">
        <v>6359</v>
      </c>
      <c r="H1220" t="s">
        <v>6360</v>
      </c>
      <c r="I1220" t="s">
        <v>4243</v>
      </c>
      <c r="J1220" t="str">
        <f t="shared" si="19"/>
        <v>var ECOLE_0520724E=L.circle([47.8484229,5.3253579], 50, {color:'purple',fillColor:'purple',fillOpacity: 0.5});ECOLE_0520724E.bindPopup('&lt;p align=center&gt; &lt;font size=2&gt;&lt;b&gt;&lt;u&gt;ECOLE ELEMENTAIRE LA BONNELLE&lt;/b&gt;&lt;/u&gt;&lt;br&gt; (public)&lt;br&gt;&lt;br&gt;&lt;i&gt;LANGRES');ECOLE_0520724E.addTo(ECOLE);</v>
      </c>
    </row>
    <row r="1221" spans="1:10" x14ac:dyDescent="0.2">
      <c r="A1221" t="s">
        <v>289</v>
      </c>
      <c r="B1221" t="s">
        <v>2959</v>
      </c>
      <c r="C1221" t="s">
        <v>674</v>
      </c>
      <c r="D1221" t="s">
        <v>4301</v>
      </c>
      <c r="E1221" t="s">
        <v>4304</v>
      </c>
      <c r="F1221" t="s">
        <v>3384</v>
      </c>
      <c r="G1221" t="s">
        <v>1213</v>
      </c>
      <c r="H1221" t="s">
        <v>1214</v>
      </c>
      <c r="I1221" t="s">
        <v>4066</v>
      </c>
      <c r="J1221" t="str">
        <f t="shared" si="19"/>
        <v>var ECOLE_0520801N=L.circle([47.8644543,5.3357281], 50, {color:'purple',fillColor:'purple',fillOpacity: 0.5});ECOLE_0520801N.bindPopup('&lt;p align=center&gt; &lt;font size=2&gt;&lt;b&gt;&lt;u&gt;ECOLE PRIMAIRE SACRE COEUR&lt;/b&gt;&lt;/u&gt;&lt;br&gt; (privé)&lt;br&gt;&lt;br&gt;&lt;i&gt;LANGRES');ECOLE_0520801N.addTo(ECOLE);</v>
      </c>
    </row>
    <row r="1222" spans="1:10" x14ac:dyDescent="0.2">
      <c r="A1222" t="s">
        <v>289</v>
      </c>
      <c r="B1222" t="s">
        <v>2960</v>
      </c>
      <c r="C1222" t="s">
        <v>673</v>
      </c>
      <c r="D1222" t="s">
        <v>4301</v>
      </c>
      <c r="E1222" t="s">
        <v>4304</v>
      </c>
      <c r="F1222" t="s">
        <v>3483</v>
      </c>
      <c r="G1222" t="s">
        <v>6361</v>
      </c>
      <c r="H1222" t="s">
        <v>6362</v>
      </c>
      <c r="I1222" t="s">
        <v>4244</v>
      </c>
      <c r="J1222" t="str">
        <f t="shared" si="19"/>
        <v>var ECOLE_0520855X=L.circle([47.8769738,5.3404838], 50, {color:'purple',fillColor:'purple',fillOpacity: 0.5});ECOLE_0520855X.bindPopup('&lt;p align=center&gt; &lt;font size=2&gt;&lt;b&gt;&lt;u&gt;ECOLE PRIMAIRE LANGRES MARNE&lt;/b&gt;&lt;/u&gt;&lt;br&gt; (public)&lt;br&gt;&lt;br&gt;&lt;i&gt;LANGRES');ECOLE_0520855X.addTo(ECOLE);</v>
      </c>
    </row>
    <row r="1223" spans="1:10" x14ac:dyDescent="0.2">
      <c r="A1223" t="s">
        <v>289</v>
      </c>
      <c r="B1223" t="s">
        <v>2961</v>
      </c>
      <c r="C1223" t="s">
        <v>673</v>
      </c>
      <c r="D1223" t="s">
        <v>4301</v>
      </c>
      <c r="E1223" t="s">
        <v>4304</v>
      </c>
      <c r="F1223" t="s">
        <v>3484</v>
      </c>
      <c r="G1223" t="s">
        <v>6363</v>
      </c>
      <c r="H1223" t="s">
        <v>6364</v>
      </c>
      <c r="I1223" t="s">
        <v>4245</v>
      </c>
      <c r="J1223" t="str">
        <f t="shared" si="19"/>
        <v>var ECOLE_0521084W=L.circle([47.8544604,5.331008], 50, {color:'purple',fillColor:'purple',fillOpacity: 0.5});ECOLE_0521084W.bindPopup('&lt;p align=center&gt; &lt;font size=2&gt;&lt;b&gt;&lt;u&gt;ECOLE PRIMAIRE LES OUCHES&lt;/b&gt;&lt;/u&gt;&lt;br&gt; (public)&lt;br&gt;&lt;br&gt;&lt;i&gt;LANGRES');ECOLE_0521084W.addTo(ECOLE);</v>
      </c>
    </row>
    <row r="1224" spans="1:10" x14ac:dyDescent="0.2">
      <c r="A1224" t="s">
        <v>597</v>
      </c>
      <c r="B1224" t="s">
        <v>2962</v>
      </c>
      <c r="C1224" t="s">
        <v>673</v>
      </c>
      <c r="D1224" t="s">
        <v>4301</v>
      </c>
      <c r="E1224" t="s">
        <v>4304</v>
      </c>
      <c r="F1224" t="s">
        <v>3485</v>
      </c>
      <c r="G1224" t="s">
        <v>6365</v>
      </c>
      <c r="H1224" t="s">
        <v>6366</v>
      </c>
      <c r="I1224" t="s">
        <v>4247</v>
      </c>
      <c r="J1224" t="str">
        <f t="shared" si="19"/>
        <v>var ECOLE_0520643S=L.circle([48.4808592,4.770994], 50, {color:'purple',fillColor:'purple',fillOpacity: 0.5});ECOLE_0520643S.bindPopup('&lt;p align=center&gt; &lt;font size=2&gt;&lt;b&gt;&lt;u&gt;ECOLE MATERNELLE MONTIER-EN-DER&lt;/b&gt;&lt;/u&gt;&lt;br&gt; (public)&lt;br&gt;&lt;br&gt;&lt;i&gt;LA PORTE DU DER');ECOLE_0520643S.addTo(ECOLE);</v>
      </c>
    </row>
    <row r="1225" spans="1:10" x14ac:dyDescent="0.2">
      <c r="A1225" t="s">
        <v>597</v>
      </c>
      <c r="B1225" t="s">
        <v>2963</v>
      </c>
      <c r="C1225" t="s">
        <v>673</v>
      </c>
      <c r="D1225" t="s">
        <v>4301</v>
      </c>
      <c r="E1225" t="s">
        <v>4304</v>
      </c>
      <c r="F1225" t="s">
        <v>3486</v>
      </c>
      <c r="G1225" t="s">
        <v>6367</v>
      </c>
      <c r="H1225" t="s">
        <v>6368</v>
      </c>
      <c r="I1225" t="s">
        <v>4248</v>
      </c>
      <c r="J1225" t="str">
        <f t="shared" si="19"/>
        <v>var ECOLE_0520645U=L.circle([48.4612339,4.847671], 50, {color:'purple',fillColor:'purple',fillOpacity: 0.5});ECOLE_0520645U.bindPopup('&lt;p align=center&gt; &lt;font size=2&gt;&lt;b&gt;&lt;u&gt;ECOLE ELEMENTAIRE ROBERT-MAGNY&lt;/b&gt;&lt;/u&gt;&lt;br&gt; (public)&lt;br&gt;&lt;br&gt;&lt;i&gt;LA PORTE DU DER');ECOLE_0520645U.addTo(ECOLE);</v>
      </c>
    </row>
    <row r="1226" spans="1:10" x14ac:dyDescent="0.2">
      <c r="A1226" t="s">
        <v>597</v>
      </c>
      <c r="B1226" t="s">
        <v>2964</v>
      </c>
      <c r="C1226" t="s">
        <v>673</v>
      </c>
      <c r="D1226" t="s">
        <v>4301</v>
      </c>
      <c r="E1226" t="s">
        <v>4304</v>
      </c>
      <c r="F1226" t="s">
        <v>3485</v>
      </c>
      <c r="G1226" t="s">
        <v>6369</v>
      </c>
      <c r="H1226" t="s">
        <v>6370</v>
      </c>
      <c r="I1226" t="s">
        <v>4249</v>
      </c>
      <c r="J1226" t="str">
        <f t="shared" si="19"/>
        <v>var ECOLE_0521041Z=L.circle([48.4799504,4.771594], 50, {color:'purple',fillColor:'purple',fillOpacity: 0.5});ECOLE_0521041Z.bindPopup('&lt;p align=center&gt; &lt;font size=2&gt;&lt;b&gt;&lt;u&gt;ECOLE ELEMENTAIRE MONTIER-EN-DER&lt;/b&gt;&lt;/u&gt;&lt;br&gt; (public)&lt;br&gt;&lt;br&gt;&lt;i&gt;LA PORTE DU DER');ECOLE_0521041Z.addTo(ECOLE);</v>
      </c>
    </row>
    <row r="1227" spans="1:10" x14ac:dyDescent="0.2">
      <c r="A1227" t="s">
        <v>2965</v>
      </c>
      <c r="B1227" t="s">
        <v>2966</v>
      </c>
      <c r="C1227" t="s">
        <v>673</v>
      </c>
      <c r="D1227" t="s">
        <v>4301</v>
      </c>
      <c r="E1227" t="s">
        <v>4304</v>
      </c>
      <c r="F1227" t="s">
        <v>553</v>
      </c>
      <c r="G1227" t="s">
        <v>6371</v>
      </c>
      <c r="H1227" t="s">
        <v>6372</v>
      </c>
      <c r="I1227" t="s">
        <v>3077</v>
      </c>
      <c r="J1227" t="str">
        <f t="shared" si="19"/>
        <v>var ECOLE_0520537B=L.circle([47.9705938,5.1657043], 50, {color:'purple',fillColor:'purple',fillOpacity: 0.5});ECOLE_0520537B.bindPopup('&lt;p align=center&gt; &lt;font size=2&gt;&lt;b&gt;&lt;u&gt;ECOLE ELEMENTAIRE&lt;/b&gt;&lt;/u&gt;&lt;br&gt; (public)&lt;br&gt;&lt;br&gt;&lt;i&gt;LEFFONDS');ECOLE_0520537B.addTo(ECOLE);</v>
      </c>
    </row>
    <row r="1228" spans="1:10" x14ac:dyDescent="0.2">
      <c r="A1228" t="s">
        <v>595</v>
      </c>
      <c r="B1228" t="s">
        <v>2967</v>
      </c>
      <c r="C1228" t="s">
        <v>673</v>
      </c>
      <c r="D1228" t="s">
        <v>4301</v>
      </c>
      <c r="E1228" t="s">
        <v>4304</v>
      </c>
      <c r="F1228" t="s">
        <v>2867</v>
      </c>
      <c r="G1228" t="s">
        <v>6373</v>
      </c>
      <c r="H1228" t="s">
        <v>6374</v>
      </c>
      <c r="I1228" t="s">
        <v>4251</v>
      </c>
      <c r="J1228" t="str">
        <f t="shared" si="19"/>
        <v>var ECOLE_0520244H=L.circle([47.6800901,5.2839247], 50, {color:'purple',fillColor:'purple',fillOpacity: 0.5});ECOLE_0520244H.bindPopup('&lt;p align=center&gt; &lt;font size=2&gt;&lt;b&gt;&lt;u&gt;ECOLE PRIMAIRE PRAUTHOY&lt;/b&gt;&lt;/u&gt;&lt;br&gt; (public)&lt;br&gt;&lt;br&gt;&lt;i&gt;LE MONTSAUGEONNAIS');ECOLE_0520244H.addTo(ECOLE);</v>
      </c>
    </row>
    <row r="1229" spans="1:10" x14ac:dyDescent="0.2">
      <c r="A1229" t="s">
        <v>595</v>
      </c>
      <c r="B1229" t="s">
        <v>2968</v>
      </c>
      <c r="C1229" t="s">
        <v>673</v>
      </c>
      <c r="D1229" t="s">
        <v>4301</v>
      </c>
      <c r="E1229" t="s">
        <v>4304</v>
      </c>
      <c r="F1229" t="s">
        <v>3487</v>
      </c>
      <c r="G1229" t="s">
        <v>6375</v>
      </c>
      <c r="H1229" t="s">
        <v>6376</v>
      </c>
      <c r="I1229" t="s">
        <v>4252</v>
      </c>
      <c r="J1229" t="str">
        <f t="shared" si="19"/>
        <v>var ECOLE_0520806U=L.circle([47.679117,5.2901657], 50, {color:'purple',fillColor:'purple',fillOpacity: 0.5});ECOLE_0520806U.bindPopup('&lt;p align=center&gt; &lt;font size=2&gt;&lt;b&gt;&lt;u&gt;ECOLE PRIMAIRE VAUX-SOUS-AUBIGNY&lt;/b&gt;&lt;/u&gt;&lt;br&gt; (public)&lt;br&gt;&lt;br&gt;&lt;i&gt;LE MONTSAUGEONNAIS');ECOLE_0520806U.addTo(ECOLE);</v>
      </c>
    </row>
    <row r="1230" spans="1:10" x14ac:dyDescent="0.2">
      <c r="A1230" t="s">
        <v>2969</v>
      </c>
      <c r="B1230" t="s">
        <v>2970</v>
      </c>
      <c r="C1230" t="s">
        <v>673</v>
      </c>
      <c r="D1230" t="s">
        <v>4301</v>
      </c>
      <c r="E1230" t="s">
        <v>4304</v>
      </c>
      <c r="F1230" t="s">
        <v>553</v>
      </c>
      <c r="G1230" t="s">
        <v>6377</v>
      </c>
      <c r="H1230" t="s">
        <v>6378</v>
      </c>
      <c r="I1230" t="s">
        <v>3075</v>
      </c>
      <c r="J1230" t="str">
        <f t="shared" si="19"/>
        <v>var ECOLE_0520234X=L.circle([47.7940958,5.4176878], 50, {color:'purple',fillColor:'purple',fillOpacity: 0.5});ECOLE_0520234X.bindPopup('&lt;p align=center&gt; &lt;font size=2&gt;&lt;b&gt;&lt;u&gt;ECOLE PRIMAIRE&lt;/b&gt;&lt;/u&gt;&lt;br&gt; (public)&lt;br&gt;&lt;br&gt;&lt;i&gt;LE PAILLY');ECOLE_0520234X.addTo(ECOLE);</v>
      </c>
    </row>
    <row r="1231" spans="1:10" x14ac:dyDescent="0.2">
      <c r="A1231" t="s">
        <v>6548</v>
      </c>
      <c r="B1231" t="s">
        <v>2971</v>
      </c>
      <c r="C1231" t="s">
        <v>673</v>
      </c>
      <c r="D1231" t="s">
        <v>4301</v>
      </c>
      <c r="E1231" t="s">
        <v>4304</v>
      </c>
      <c r="F1231" t="s">
        <v>3488</v>
      </c>
      <c r="G1231" t="s">
        <v>6379</v>
      </c>
      <c r="H1231" t="s">
        <v>6380</v>
      </c>
      <c r="I1231" t="s">
        <v>4253</v>
      </c>
      <c r="J1231" t="str">
        <f t="shared" si="19"/>
        <v>var ECOLE_0520208U=L.circle([47.6880125,5.2211954], 50, {color:'purple',fillColor:'purple',fillOpacity: 0.5});ECOLE_0520208U.bindPopup('&lt;p align=center&gt; &lt;font size=2&gt;&lt;b&gt;&lt;u&gt;ECOLE PRIMAIRE JOSEPH CRESSOT&lt;/b&gt;&lt;/u&gt;&lt;br&gt; (public)&lt;br&gt;&lt;br&gt;&lt;i&gt;LE VAL-D\'ESNOMS');ECOLE_0520208U.addTo(ECOLE);</v>
      </c>
    </row>
    <row r="1232" spans="1:10" x14ac:dyDescent="0.2">
      <c r="A1232" t="s">
        <v>2972</v>
      </c>
      <c r="B1232" t="s">
        <v>2973</v>
      </c>
      <c r="C1232" t="s">
        <v>673</v>
      </c>
      <c r="D1232" t="s">
        <v>4301</v>
      </c>
      <c r="E1232" t="s">
        <v>4304</v>
      </c>
      <c r="F1232" t="s">
        <v>3489</v>
      </c>
      <c r="G1232" t="s">
        <v>6381</v>
      </c>
      <c r="H1232" t="s">
        <v>6382</v>
      </c>
      <c r="I1232" t="s">
        <v>4254</v>
      </c>
      <c r="J1232" t="str">
        <f t="shared" si="19"/>
        <v>var ECOLE_0520231U=L.circle([47.7679957,5.3122796], 50, {color:'purple',fillColor:'purple',fillOpacity: 0.5});ECOLE_0520231U.bindPopup('&lt;p align=center&gt; &lt;font size=2&gt;&lt;b&gt;&lt;u&gt;ECOLE PRIMAIRE JEAN SPIRO&lt;/b&gt;&lt;/u&gt;&lt;br&gt; (public)&lt;br&gt;&lt;br&gt;&lt;i&gt;LONGEAU-PERCEY');ECOLE_0520231U.addTo(ECOLE);</v>
      </c>
    </row>
    <row r="1233" spans="1:10" x14ac:dyDescent="0.2">
      <c r="A1233" t="s">
        <v>2974</v>
      </c>
      <c r="B1233" t="s">
        <v>2975</v>
      </c>
      <c r="C1233" t="s">
        <v>673</v>
      </c>
      <c r="D1233" t="s">
        <v>4301</v>
      </c>
      <c r="E1233" t="s">
        <v>4304</v>
      </c>
      <c r="F1233" t="s">
        <v>3490</v>
      </c>
      <c r="G1233" t="s">
        <v>6383</v>
      </c>
      <c r="H1233" t="s">
        <v>6384</v>
      </c>
      <c r="I1233" t="s">
        <v>4255</v>
      </c>
      <c r="J1233" t="str">
        <f t="shared" si="19"/>
        <v>var ECOLE_0520858A=L.circle([48.5517111,4.9100374], 50, {color:'purple',fillColor:'purple',fillOpacity: 0.5});ECOLE_0520858A.bindPopup('&lt;p align=center&gt; &lt;font size=2&gt;&lt;b&gt;&lt;u&gt;ECOLE PRIMAIRE PIERRE NIEDERBERGER&lt;/b&gt;&lt;/u&gt;&lt;br&gt; (public)&lt;br&gt;&lt;br&gt;&lt;i&gt;LOUVEMONT');ECOLE_0520858A.addTo(ECOLE);</v>
      </c>
    </row>
    <row r="1234" spans="1:10" x14ac:dyDescent="0.2">
      <c r="A1234" t="s">
        <v>2976</v>
      </c>
      <c r="B1234" t="s">
        <v>2977</v>
      </c>
      <c r="C1234" t="s">
        <v>673</v>
      </c>
      <c r="D1234" t="s">
        <v>4301</v>
      </c>
      <c r="E1234" t="s">
        <v>4304</v>
      </c>
      <c r="F1234" t="s">
        <v>553</v>
      </c>
      <c r="G1234" t="s">
        <v>6385</v>
      </c>
      <c r="H1234" t="s">
        <v>6386</v>
      </c>
      <c r="I1234" t="s">
        <v>3075</v>
      </c>
      <c r="J1234" t="str">
        <f t="shared" si="19"/>
        <v>var ECOLE_0520326X=L.circle([48.5128761,5.0059862], 50, {color:'purple',fillColor:'purple',fillOpacity: 0.5});ECOLE_0520326X.bindPopup('&lt;p align=center&gt; &lt;font size=2&gt;&lt;b&gt;&lt;u&gt;ECOLE PRIMAIRE&lt;/b&gt;&lt;/u&gt;&lt;br&gt; (public)&lt;br&gt;&lt;br&gt;&lt;i&gt;MAGNEUX');ECOLE_0520326X.addTo(ECOLE);</v>
      </c>
    </row>
    <row r="1235" spans="1:10" x14ac:dyDescent="0.2">
      <c r="A1235" t="s">
        <v>2978</v>
      </c>
      <c r="B1235" t="s">
        <v>2979</v>
      </c>
      <c r="C1235" t="s">
        <v>673</v>
      </c>
      <c r="D1235" t="s">
        <v>4301</v>
      </c>
      <c r="E1235" t="s">
        <v>4304</v>
      </c>
      <c r="F1235" t="s">
        <v>553</v>
      </c>
      <c r="G1235" t="s">
        <v>6387</v>
      </c>
      <c r="H1235" t="s">
        <v>6388</v>
      </c>
      <c r="I1235" t="s">
        <v>3075</v>
      </c>
      <c r="J1235" t="str">
        <f t="shared" si="19"/>
        <v>var ECOLE_0521085X=L.circle([48.0606777,5.3334502], 50, {color:'purple',fillColor:'purple',fillOpacity: 0.5});ECOLE_0521085X.bindPopup('&lt;p align=center&gt; &lt;font size=2&gt;&lt;b&gt;&lt;u&gt;ECOLE PRIMAIRE&lt;/b&gt;&lt;/u&gt;&lt;br&gt; (public)&lt;br&gt;&lt;br&gt;&lt;i&gt;MANDRES-LA-COTE');ECOLE_0521085X.addTo(ECOLE);</v>
      </c>
    </row>
    <row r="1236" spans="1:10" x14ac:dyDescent="0.2">
      <c r="A1236" t="s">
        <v>2980</v>
      </c>
      <c r="B1236" t="s">
        <v>2981</v>
      </c>
      <c r="C1236" t="s">
        <v>673</v>
      </c>
      <c r="D1236" t="s">
        <v>4301</v>
      </c>
      <c r="E1236" t="s">
        <v>4304</v>
      </c>
      <c r="F1236" t="s">
        <v>553</v>
      </c>
      <c r="G1236" t="s">
        <v>6389</v>
      </c>
      <c r="H1236" t="s">
        <v>6390</v>
      </c>
      <c r="I1236" t="s">
        <v>1448</v>
      </c>
      <c r="J1236" t="str">
        <f t="shared" si="19"/>
        <v>var ECOLE_0521018Z=L.circle([47.9266779,5.1955429], 50, {color:'purple',fillColor:'purple',fillOpacity: 0.5});ECOLE_0521018Z.bindPopup('&lt;p align=center&gt; &lt;font size=2&gt;&lt;b&gt;&lt;u&gt;ECOLE MATERNELLE&lt;/b&gt;&lt;/u&gt;&lt;br&gt; (public)&lt;br&gt;&lt;br&gt;&lt;i&gt;MARAC');ECOLE_0521018Z.addTo(ECOLE);</v>
      </c>
    </row>
    <row r="1237" spans="1:10" x14ac:dyDescent="0.2">
      <c r="A1237" t="s">
        <v>2982</v>
      </c>
      <c r="B1237" t="s">
        <v>2983</v>
      </c>
      <c r="C1237" t="s">
        <v>673</v>
      </c>
      <c r="D1237" t="s">
        <v>4301</v>
      </c>
      <c r="E1237" t="s">
        <v>4304</v>
      </c>
      <c r="F1237" t="s">
        <v>553</v>
      </c>
      <c r="G1237" t="s">
        <v>6391</v>
      </c>
      <c r="H1237" t="s">
        <v>6392</v>
      </c>
      <c r="I1237" t="s">
        <v>3075</v>
      </c>
      <c r="J1237" t="str">
        <f t="shared" si="19"/>
        <v>var ECOLE_0521000E=L.circle([48.1337934,4.8671061], 50, {color:'purple',fillColor:'purple',fillOpacity: 0.5});ECOLE_0521000E.bindPopup('&lt;p align=center&gt; &lt;font size=2&gt;&lt;b&gt;&lt;u&gt;ECOLE PRIMAIRE&lt;/b&gt;&lt;/u&gt;&lt;br&gt; (public)&lt;br&gt;&lt;br&gt;&lt;i&gt;MARANVILLE');ECOLE_0521000E.addTo(ECOLE);</v>
      </c>
    </row>
    <row r="1238" spans="1:10" x14ac:dyDescent="0.2">
      <c r="A1238" t="s">
        <v>2984</v>
      </c>
      <c r="B1238" t="s">
        <v>2985</v>
      </c>
      <c r="C1238" t="s">
        <v>673</v>
      </c>
      <c r="D1238" t="s">
        <v>4301</v>
      </c>
      <c r="E1238" t="s">
        <v>4304</v>
      </c>
      <c r="F1238" t="s">
        <v>3491</v>
      </c>
      <c r="G1238" t="s">
        <v>6393</v>
      </c>
      <c r="H1238" t="s">
        <v>6394</v>
      </c>
      <c r="I1238" t="s">
        <v>4256</v>
      </c>
      <c r="J1238" t="str">
        <f t="shared" si="19"/>
        <v>var ECOLE_0520296P=L.circle([48.6200438,4.8974492], 50, {color:'purple',fillColor:'purple',fillOpacity: 0.5});ECOLE_0520296P.bindPopup('&lt;p align=center&gt; &lt;font size=2&gt;&lt;b&gt;&lt;u&gt;ECOLE ELEMENTAIRE LA MEDIOLANAISE&lt;/b&gt;&lt;/u&gt;&lt;br&gt; (public)&lt;br&gt;&lt;br&gt;&lt;i&gt;MOESLAINS');ECOLE_0520296P.addTo(ECOLE);</v>
      </c>
    </row>
    <row r="1239" spans="1:10" x14ac:dyDescent="0.2">
      <c r="A1239" t="s">
        <v>6549</v>
      </c>
      <c r="B1239" t="s">
        <v>2986</v>
      </c>
      <c r="C1239" t="s">
        <v>673</v>
      </c>
      <c r="D1239" t="s">
        <v>4301</v>
      </c>
      <c r="E1239" t="s">
        <v>4304</v>
      </c>
      <c r="F1239" t="s">
        <v>553</v>
      </c>
      <c r="G1239" t="s">
        <v>6395</v>
      </c>
      <c r="H1239" t="s">
        <v>6396</v>
      </c>
      <c r="I1239" t="s">
        <v>3075</v>
      </c>
      <c r="J1239" t="str">
        <f t="shared" si="19"/>
        <v>var ECOLE_0521086Y=L.circle([47.9174597,5.4418188], 50, {color:'purple',fillColor:'purple',fillOpacity: 0.5});ECOLE_0521086Y.bindPopup('&lt;p align=center&gt; &lt;font size=2&gt;&lt;b&gt;&lt;u&gt;ECOLE PRIMAIRE&lt;/b&gt;&lt;/u&gt;&lt;br&gt; (public)&lt;br&gt;&lt;br&gt;&lt;i&gt;NEUILLY-L\'EVEQUE');ECOLE_0521086Y.addTo(ECOLE);</v>
      </c>
    </row>
    <row r="1240" spans="1:10" x14ac:dyDescent="0.2">
      <c r="A1240" t="s">
        <v>297</v>
      </c>
      <c r="B1240" t="s">
        <v>2987</v>
      </c>
      <c r="C1240" t="s">
        <v>673</v>
      </c>
      <c r="D1240" t="s">
        <v>4301</v>
      </c>
      <c r="E1240" t="s">
        <v>4304</v>
      </c>
      <c r="F1240" t="s">
        <v>3492</v>
      </c>
      <c r="G1240" t="s">
        <v>6397</v>
      </c>
      <c r="H1240" t="s">
        <v>6398</v>
      </c>
      <c r="I1240" t="s">
        <v>4258</v>
      </c>
      <c r="J1240" t="str">
        <f t="shared" si="19"/>
        <v>var ECOLE_0520558Z=L.circle([48.0279982,5.350474], 50, {color:'purple',fillColor:'purple',fillOpacity: 0.5});ECOLE_0520558Z.bindPopup('&lt;p align=center&gt; &lt;font size=2&gt;&lt;b&gt;&lt;u&gt;ECOLE MATERNELLE EQUITAINE&lt;/b&gt;&lt;/u&gt;&lt;br&gt; (public)&lt;br&gt;&lt;br&gt;&lt;i&gt;NOGENT');ECOLE_0520558Z.addTo(ECOLE);</v>
      </c>
    </row>
    <row r="1241" spans="1:10" x14ac:dyDescent="0.2">
      <c r="A1241" t="s">
        <v>297</v>
      </c>
      <c r="B1241" t="s">
        <v>2988</v>
      </c>
      <c r="C1241" t="s">
        <v>673</v>
      </c>
      <c r="D1241" t="s">
        <v>4301</v>
      </c>
      <c r="E1241" t="s">
        <v>4304</v>
      </c>
      <c r="F1241" t="s">
        <v>3493</v>
      </c>
      <c r="G1241" t="s">
        <v>6399</v>
      </c>
      <c r="H1241" t="s">
        <v>6400</v>
      </c>
      <c r="I1241" t="s">
        <v>4259</v>
      </c>
      <c r="J1241" t="str">
        <f t="shared" si="19"/>
        <v>var ECOLE_0520779P=L.circle([48.0340002,5.3418142], 50, {color:'purple',fillColor:'purple',fillOpacity: 0.5});ECOLE_0520779P.bindPopup('&lt;p align=center&gt; &lt;font size=2&gt;&lt;b&gt;&lt;u&gt;ECOLE MATERNELLE LA VIGNELLE&lt;/b&gt;&lt;/u&gt;&lt;br&gt; (public)&lt;br&gt;&lt;br&gt;&lt;i&gt;NOGENT');ECOLE_0520779P.addTo(ECOLE);</v>
      </c>
    </row>
    <row r="1242" spans="1:10" x14ac:dyDescent="0.2">
      <c r="A1242" t="s">
        <v>297</v>
      </c>
      <c r="B1242" t="s">
        <v>2989</v>
      </c>
      <c r="C1242" t="s">
        <v>673</v>
      </c>
      <c r="D1242" t="s">
        <v>4301</v>
      </c>
      <c r="E1242" t="s">
        <v>4304</v>
      </c>
      <c r="F1242" t="s">
        <v>3494</v>
      </c>
      <c r="G1242" t="s">
        <v>6401</v>
      </c>
      <c r="H1242" t="s">
        <v>6402</v>
      </c>
      <c r="I1242" t="s">
        <v>4260</v>
      </c>
      <c r="J1242" t="str">
        <f t="shared" si="19"/>
        <v>var ECOLE_0521076M=L.circle([48.0290956,5.345197], 50, {color:'purple',fillColor:'purple',fillOpacity: 0.5});ECOLE_0521076M.bindPopup('&lt;p align=center&gt; &lt;font size=2&gt;&lt;b&gt;&lt;u&gt;ECOLE ELEMENTAIRE BAUDON-ROSTAND&lt;/b&gt;&lt;/u&gt;&lt;br&gt; (public)&lt;br&gt;&lt;br&gt;&lt;i&gt;NOGENT');ECOLE_0521076M.addTo(ECOLE);</v>
      </c>
    </row>
    <row r="1243" spans="1:10" x14ac:dyDescent="0.2">
      <c r="A1243" t="s">
        <v>2990</v>
      </c>
      <c r="B1243" t="s">
        <v>2991</v>
      </c>
      <c r="C1243" t="s">
        <v>673</v>
      </c>
      <c r="D1243" t="s">
        <v>4301</v>
      </c>
      <c r="E1243" t="s">
        <v>4304</v>
      </c>
      <c r="F1243" t="s">
        <v>3495</v>
      </c>
      <c r="G1243" t="s">
        <v>6403</v>
      </c>
      <c r="H1243" t="s">
        <v>6404</v>
      </c>
      <c r="I1243" t="s">
        <v>4261</v>
      </c>
      <c r="J1243" t="str">
        <f t="shared" si="19"/>
        <v>var ECOLE_0520455M=L.circle([48.0052919,5.642936], 50, {color:'purple',fillColor:'purple',fillOpacity: 0.5});ECOLE_0520455M.bindPopup('&lt;p align=center&gt; &lt;font size=2&gt;&lt;b&gt;&lt;u&gt;ECOLE PRIMAIRE DE PARNOY&lt;/b&gt;&lt;/u&gt;&lt;br&gt; (public)&lt;br&gt;&lt;br&gt;&lt;i&gt;PARNOY-EN-BASSIGNY');ECOLE_0520455M.addTo(ECOLE);</v>
      </c>
    </row>
    <row r="1244" spans="1:10" x14ac:dyDescent="0.2">
      <c r="A1244" t="s">
        <v>2992</v>
      </c>
      <c r="B1244" t="s">
        <v>2993</v>
      </c>
      <c r="C1244" t="s">
        <v>673</v>
      </c>
      <c r="D1244" t="s">
        <v>4301</v>
      </c>
      <c r="E1244" t="s">
        <v>4304</v>
      </c>
      <c r="F1244" t="s">
        <v>553</v>
      </c>
      <c r="G1244" t="s">
        <v>6405</v>
      </c>
      <c r="H1244" t="s">
        <v>6406</v>
      </c>
      <c r="I1244" t="s">
        <v>3077</v>
      </c>
      <c r="J1244" t="str">
        <f t="shared" si="19"/>
        <v>var ECOLE_0520265F=L.circle([47.8646566,5.2683432], 50, {color:'purple',fillColor:'purple',fillOpacity: 0.5});ECOLE_0520265F.bindPopup('&lt;p align=center&gt; &lt;font size=2&gt;&lt;b&gt;&lt;u&gt;ECOLE ELEMENTAIRE&lt;/b&gt;&lt;/u&gt;&lt;br&gt; (public)&lt;br&gt;&lt;br&gt;&lt;i&gt;PERRANCEY-LES-VIEUX-MOULINS');ECOLE_0520265F.addTo(ECOLE);</v>
      </c>
    </row>
    <row r="1245" spans="1:10" x14ac:dyDescent="0.2">
      <c r="A1245" t="s">
        <v>2994</v>
      </c>
      <c r="B1245" t="s">
        <v>2995</v>
      </c>
      <c r="C1245" t="s">
        <v>673</v>
      </c>
      <c r="D1245" t="s">
        <v>4301</v>
      </c>
      <c r="E1245" t="s">
        <v>4304</v>
      </c>
      <c r="F1245" t="s">
        <v>553</v>
      </c>
      <c r="G1245" t="s">
        <v>6407</v>
      </c>
      <c r="H1245" t="s">
        <v>6408</v>
      </c>
      <c r="I1245" t="s">
        <v>3075</v>
      </c>
      <c r="J1245" t="str">
        <f t="shared" si="19"/>
        <v>var ECOLE_0521001F=L.circle([48.5079476,4.7862505], 50, {color:'purple',fillColor:'purple',fillOpacity: 0.5});ECOLE_0521001F.bindPopup('&lt;p align=center&gt; &lt;font size=2&gt;&lt;b&gt;&lt;u&gt;ECOLE PRIMAIRE&lt;/b&gt;&lt;/u&gt;&lt;br&gt; (public)&lt;br&gt;&lt;br&gt;&lt;i&gt;PLANRUPT');ECOLE_0521001F.addTo(ECOLE);</v>
      </c>
    </row>
    <row r="1246" spans="1:10" x14ac:dyDescent="0.2">
      <c r="A1246" t="s">
        <v>2996</v>
      </c>
      <c r="B1246" t="s">
        <v>2997</v>
      </c>
      <c r="C1246" t="s">
        <v>673</v>
      </c>
      <c r="D1246" t="s">
        <v>4301</v>
      </c>
      <c r="E1246" t="s">
        <v>4304</v>
      </c>
      <c r="F1246" t="s">
        <v>553</v>
      </c>
      <c r="G1246" t="s">
        <v>6409</v>
      </c>
      <c r="H1246" t="s">
        <v>6410</v>
      </c>
      <c r="I1246" t="s">
        <v>1448</v>
      </c>
      <c r="J1246" t="str">
        <f t="shared" si="19"/>
        <v>var ECOLE_0521016X=L.circle([47.7516907,5.6146097], 50, {color:'purple',fillColor:'purple',fillOpacity: 0.5});ECOLE_0521016X.bindPopup('&lt;p align=center&gt; &lt;font size=2&gt;&lt;b&gt;&lt;u&gt;ECOLE MATERNELLE&lt;/b&gt;&lt;/u&gt;&lt;br&gt; (public)&lt;br&gt;&lt;br&gt;&lt;i&gt;POINSON-LES-FAYL');ECOLE_0521016X.addTo(ECOLE);</v>
      </c>
    </row>
    <row r="1247" spans="1:10" x14ac:dyDescent="0.2">
      <c r="A1247" t="s">
        <v>2998</v>
      </c>
      <c r="B1247" t="s">
        <v>2999</v>
      </c>
      <c r="C1247" t="s">
        <v>673</v>
      </c>
      <c r="D1247" t="s">
        <v>4301</v>
      </c>
      <c r="E1247" t="s">
        <v>4304</v>
      </c>
      <c r="F1247" t="s">
        <v>553</v>
      </c>
      <c r="G1247" t="s">
        <v>6411</v>
      </c>
      <c r="H1247" t="s">
        <v>6412</v>
      </c>
      <c r="I1247" t="s">
        <v>3075</v>
      </c>
      <c r="J1247" t="str">
        <f t="shared" si="19"/>
        <v>var ECOLE_0521073J=L.circle([48.4237723,5.2178996], 50, {color:'purple',fillColor:'purple',fillOpacity: 0.5});ECOLE_0521073J.bindPopup('&lt;p align=center&gt; &lt;font size=2&gt;&lt;b&gt;&lt;u&gt;ECOLE PRIMAIRE&lt;/b&gt;&lt;/u&gt;&lt;br&gt; (public)&lt;br&gt;&lt;br&gt;&lt;i&gt;POISSONS');ECOLE_0521073J.addTo(ECOLE);</v>
      </c>
    </row>
    <row r="1248" spans="1:10" x14ac:dyDescent="0.2">
      <c r="A1248" t="s">
        <v>3000</v>
      </c>
      <c r="B1248" t="s">
        <v>3001</v>
      </c>
      <c r="C1248" t="s">
        <v>673</v>
      </c>
      <c r="D1248" t="s">
        <v>4301</v>
      </c>
      <c r="E1248" t="s">
        <v>4304</v>
      </c>
      <c r="F1248" t="s">
        <v>3496</v>
      </c>
      <c r="G1248" t="s">
        <v>6413</v>
      </c>
      <c r="H1248" t="s">
        <v>6414</v>
      </c>
      <c r="I1248" t="s">
        <v>4262</v>
      </c>
      <c r="J1248" t="str">
        <f t="shared" si="19"/>
        <v>var ECOLE_0520711R=L.circle([48.0419835,5.2549691], 50, {color:'purple',fillColor:'purple',fillOpacity: 0.5});ECOLE_0520711R.bindPopup('&lt;p align=center&gt; &lt;font size=2&gt;&lt;b&gt;&lt;u&gt;ECOLE PRIMAIRE DE LA POMMERAIE&lt;/b&gt;&lt;/u&gt;&lt;br&gt; (public)&lt;br&gt;&lt;br&gt;&lt;i&gt;POULANGY');ECOLE_0520711R.addTo(ECOLE);</v>
      </c>
    </row>
    <row r="1249" spans="1:10" x14ac:dyDescent="0.2">
      <c r="A1249" t="s">
        <v>3002</v>
      </c>
      <c r="B1249" t="s">
        <v>3003</v>
      </c>
      <c r="C1249" t="s">
        <v>673</v>
      </c>
      <c r="D1249" t="s">
        <v>4301</v>
      </c>
      <c r="E1249" t="s">
        <v>4304</v>
      </c>
      <c r="F1249" t="s">
        <v>553</v>
      </c>
      <c r="G1249" t="s">
        <v>6415</v>
      </c>
      <c r="H1249" t="s">
        <v>6416</v>
      </c>
      <c r="I1249" t="s">
        <v>3077</v>
      </c>
      <c r="J1249" t="str">
        <f t="shared" si="19"/>
        <v>var ECOLE_0520494E=L.circle([47.7475094,5.6643663], 50, {color:'purple',fillColor:'purple',fillOpacity: 0.5});ECOLE_0520494E.bindPopup('&lt;p align=center&gt; &lt;font size=2&gt;&lt;b&gt;&lt;u&gt;ECOLE ELEMENTAIRE&lt;/b&gt;&lt;/u&gt;&lt;br&gt; (public)&lt;br&gt;&lt;br&gt;&lt;i&gt;PRESSIGNY');ECOLE_0520494E.addTo(ECOLE);</v>
      </c>
    </row>
    <row r="1250" spans="1:10" x14ac:dyDescent="0.2">
      <c r="A1250" t="s">
        <v>3004</v>
      </c>
      <c r="B1250" t="s">
        <v>3005</v>
      </c>
      <c r="C1250" t="s">
        <v>673</v>
      </c>
      <c r="D1250" t="s">
        <v>4301</v>
      </c>
      <c r="E1250" t="s">
        <v>4304</v>
      </c>
      <c r="F1250" t="s">
        <v>553</v>
      </c>
      <c r="G1250" t="s">
        <v>6417</v>
      </c>
      <c r="H1250" t="s">
        <v>6418</v>
      </c>
      <c r="I1250" t="s">
        <v>3075</v>
      </c>
      <c r="J1250" t="str">
        <f t="shared" si="19"/>
        <v>var ECOLE_0520158P=L.circle([48.2858445,5.4947054], 50, {color:'purple',fillColor:'purple',fillOpacity: 0.5});ECOLE_0520158P.bindPopup('&lt;p align=center&gt; &lt;font size=2&gt;&lt;b&gt;&lt;u&gt;ECOLE PRIMAIRE&lt;/b&gt;&lt;/u&gt;&lt;br&gt; (public)&lt;br&gt;&lt;br&gt;&lt;i&gt;PREZ-SOUS-LAFAUCHE');ECOLE_0520158P.addTo(ECOLE);</v>
      </c>
    </row>
    <row r="1251" spans="1:10" x14ac:dyDescent="0.2">
      <c r="A1251" t="s">
        <v>3006</v>
      </c>
      <c r="B1251" t="s">
        <v>3007</v>
      </c>
      <c r="C1251" t="s">
        <v>673</v>
      </c>
      <c r="D1251" t="s">
        <v>4301</v>
      </c>
      <c r="E1251" t="s">
        <v>4304</v>
      </c>
      <c r="F1251" t="s">
        <v>553</v>
      </c>
      <c r="G1251" t="s">
        <v>6419</v>
      </c>
      <c r="H1251" t="s">
        <v>6420</v>
      </c>
      <c r="I1251" t="s">
        <v>3075</v>
      </c>
      <c r="J1251" t="str">
        <f t="shared" si="19"/>
        <v>var ECOLE_0520654D=L.circle([48.5313813,5.096747], 50, {color:'purple',fillColor:'purple',fillOpacity: 0.5});ECOLE_0520654D.bindPopup('&lt;p align=center&gt; &lt;font size=2&gt;&lt;b&gt;&lt;u&gt;ECOLE PRIMAIRE&lt;/b&gt;&lt;/u&gt;&lt;br&gt; (public)&lt;br&gt;&lt;br&gt;&lt;i&gt;RACHECOURT-SUR-MARNE');ECOLE_0520654D.addTo(ECOLE);</v>
      </c>
    </row>
    <row r="1252" spans="1:10" x14ac:dyDescent="0.2">
      <c r="A1252" t="s">
        <v>3008</v>
      </c>
      <c r="B1252" t="s">
        <v>3009</v>
      </c>
      <c r="C1252" t="s">
        <v>673</v>
      </c>
      <c r="D1252" t="s">
        <v>4301</v>
      </c>
      <c r="E1252" t="s">
        <v>4304</v>
      </c>
      <c r="F1252" t="s">
        <v>553</v>
      </c>
      <c r="G1252" t="s">
        <v>6421</v>
      </c>
      <c r="H1252" t="s">
        <v>6422</v>
      </c>
      <c r="I1252" t="s">
        <v>3075</v>
      </c>
      <c r="J1252" t="str">
        <f t="shared" si="19"/>
        <v>var ECOLE_0521035T=L.circle([48.2528786,5.3315056], 50, {color:'purple',fillColor:'purple',fillOpacity: 0.5});ECOLE_0521035T.bindPopup('&lt;p align=center&gt; &lt;font size=2&gt;&lt;b&gt;&lt;u&gt;ECOLE PRIMAIRE&lt;/b&gt;&lt;/u&gt;&lt;br&gt; (public)&lt;br&gt;&lt;br&gt;&lt;i&gt;RIMAUCOURT');ECOLE_0521035T.addTo(ECOLE);</v>
      </c>
    </row>
    <row r="1253" spans="1:10" x14ac:dyDescent="0.2">
      <c r="A1253" t="s">
        <v>3010</v>
      </c>
      <c r="B1253" t="s">
        <v>3011</v>
      </c>
      <c r="C1253" t="s">
        <v>673</v>
      </c>
      <c r="D1253" t="s">
        <v>4301</v>
      </c>
      <c r="E1253" t="s">
        <v>4304</v>
      </c>
      <c r="F1253" t="s">
        <v>3497</v>
      </c>
      <c r="G1253" t="s">
        <v>6423</v>
      </c>
      <c r="H1253" t="s">
        <v>6424</v>
      </c>
      <c r="I1253" t="s">
        <v>4263</v>
      </c>
      <c r="J1253" t="str">
        <f t="shared" si="19"/>
        <v>var ECOLE_0520636J=L.circle([48.5121998,4.690065], 50, {color:'purple',fillColor:'purple',fillOpacity: 0.5});ECOLE_0520636J.bindPopup('&lt;p align=center&gt; &lt;font size=2&gt;&lt;b&gt;&lt;u&gt;ECOLE ELEMENTAIRE DROYES&lt;/b&gt;&lt;/u&gt;&lt;br&gt; (public)&lt;br&gt;&lt;br&gt;&lt;i&gt;RIVES DERVOISES');ECOLE_0520636J.addTo(ECOLE);</v>
      </c>
    </row>
    <row r="1254" spans="1:10" x14ac:dyDescent="0.2">
      <c r="A1254" t="s">
        <v>3010</v>
      </c>
      <c r="B1254" t="s">
        <v>3012</v>
      </c>
      <c r="C1254" t="s">
        <v>673</v>
      </c>
      <c r="D1254" t="s">
        <v>4301</v>
      </c>
      <c r="E1254" t="s">
        <v>4304</v>
      </c>
      <c r="F1254" t="s">
        <v>3498</v>
      </c>
      <c r="G1254" t="s">
        <v>6425</v>
      </c>
      <c r="H1254" t="s">
        <v>6426</v>
      </c>
      <c r="I1254" t="s">
        <v>4264</v>
      </c>
      <c r="J1254" t="str">
        <f t="shared" si="19"/>
        <v>var ECOLE_0520638L=L.circle([48.4545938,4.6891959], 50, {color:'purple',fillColor:'purple',fillOpacity: 0.5});ECOLE_0520638L.bindPopup('&lt;p align=center&gt; &lt;font size=2&gt;&lt;b&gt;&lt;u&gt;ECOLE PRIMAIRE LONGEVILLE-SUR-LA-LAINES&lt;/b&gt;&lt;/u&gt;&lt;br&gt; (public)&lt;br&gt;&lt;br&gt;&lt;i&gt;RIVES DERVOISES');ECOLE_0520638L.addTo(ECOLE);</v>
      </c>
    </row>
    <row r="1255" spans="1:10" x14ac:dyDescent="0.2">
      <c r="A1255" t="s">
        <v>3010</v>
      </c>
      <c r="B1255" t="s">
        <v>3013</v>
      </c>
      <c r="C1255" t="s">
        <v>673</v>
      </c>
      <c r="D1255" t="s">
        <v>4301</v>
      </c>
      <c r="E1255" t="s">
        <v>4304</v>
      </c>
      <c r="F1255" t="s">
        <v>3499</v>
      </c>
      <c r="G1255" t="s">
        <v>6427</v>
      </c>
      <c r="H1255" t="s">
        <v>6428</v>
      </c>
      <c r="I1255" t="s">
        <v>4265</v>
      </c>
      <c r="J1255" t="str">
        <f t="shared" si="19"/>
        <v>var ECOLE_0520639M=L.circle([48.4346694,4.7254178], 50, {color:'purple',fillColor:'purple',fillOpacity: 0.5});ECOLE_0520639M.bindPopup('&lt;p align=center&gt; &lt;font size=2&gt;&lt;b&gt;&lt;u&gt;ECOLE ELEMENTAIRE LOUZE&lt;/b&gt;&lt;/u&gt;&lt;br&gt; (public)&lt;br&gt;&lt;br&gt;&lt;i&gt;RIVES DERVOISES');ECOLE_0520639M.addTo(ECOLE);</v>
      </c>
    </row>
    <row r="1256" spans="1:10" x14ac:dyDescent="0.2">
      <c r="A1256" t="s">
        <v>3010</v>
      </c>
      <c r="B1256" t="s">
        <v>3014</v>
      </c>
      <c r="C1256" t="s">
        <v>673</v>
      </c>
      <c r="D1256" t="s">
        <v>4301</v>
      </c>
      <c r="E1256" t="s">
        <v>4304</v>
      </c>
      <c r="F1256" t="s">
        <v>3500</v>
      </c>
      <c r="G1256" t="s">
        <v>6429</v>
      </c>
      <c r="H1256" t="s">
        <v>6430</v>
      </c>
      <c r="I1256" t="s">
        <v>4266</v>
      </c>
      <c r="J1256" t="str">
        <f t="shared" si="19"/>
        <v>var ECOLE_0521044C=L.circle([48.4969258,4.6941694], 50, {color:'purple',fillColor:'purple',fillOpacity: 0.5});ECOLE_0521044C.bindPopup('&lt;p align=center&gt; &lt;font size=2&gt;&lt;b&gt;&lt;u&gt;ECOLE MATERNELLE PUELLEMONTIER&lt;/b&gt;&lt;/u&gt;&lt;br&gt; (public)&lt;br&gt;&lt;br&gt;&lt;i&gt;RIVES DERVOISES');ECOLE_0521044C.addTo(ECOLE);</v>
      </c>
    </row>
    <row r="1257" spans="1:10" x14ac:dyDescent="0.2">
      <c r="A1257" t="s">
        <v>3015</v>
      </c>
      <c r="B1257" t="s">
        <v>3016</v>
      </c>
      <c r="C1257" t="s">
        <v>673</v>
      </c>
      <c r="D1257" t="s">
        <v>4301</v>
      </c>
      <c r="E1257" t="s">
        <v>4304</v>
      </c>
      <c r="F1257" t="s">
        <v>553</v>
      </c>
      <c r="G1257" t="s">
        <v>6431</v>
      </c>
      <c r="H1257" t="s">
        <v>6432</v>
      </c>
      <c r="I1257" t="s">
        <v>3075</v>
      </c>
      <c r="J1257" t="str">
        <f t="shared" si="19"/>
        <v>var ECOLE_0521087Z=L.circle([47.9539442,5.2814195], 50, {color:'purple',fillColor:'purple',fillOpacity: 0.5});ECOLE_0521087Z.bindPopup('&lt;p align=center&gt; &lt;font size=2&gt;&lt;b&gt;&lt;u&gt;ECOLE PRIMAIRE&lt;/b&gt;&lt;/u&gt;&lt;br&gt; (public)&lt;br&gt;&lt;br&gt;&lt;i&gt;ROLAMPONT');ECOLE_0521087Z.addTo(ECOLE);</v>
      </c>
    </row>
    <row r="1258" spans="1:10" x14ac:dyDescent="0.2">
      <c r="A1258" t="s">
        <v>3017</v>
      </c>
      <c r="B1258" t="s">
        <v>3018</v>
      </c>
      <c r="C1258" t="s">
        <v>673</v>
      </c>
      <c r="D1258" t="s">
        <v>4301</v>
      </c>
      <c r="E1258" t="s">
        <v>4304</v>
      </c>
      <c r="F1258" t="s">
        <v>553</v>
      </c>
      <c r="G1258" t="s">
        <v>6433</v>
      </c>
      <c r="H1258" t="s">
        <v>6434</v>
      </c>
      <c r="I1258" t="s">
        <v>3075</v>
      </c>
      <c r="J1258" t="str">
        <f t="shared" si="19"/>
        <v>var ECOLE_0520163V=L.circle([48.2723722,5.406579], 50, {color:'purple',fillColor:'purple',fillOpacity: 0.5});ECOLE_0520163V.bindPopup('&lt;p align=center&gt; &lt;font size=2&gt;&lt;b&gt;&lt;u&gt;ECOLE PRIMAIRE&lt;/b&gt;&lt;/u&gt;&lt;br&gt; (public)&lt;br&gt;&lt;br&gt;&lt;i&gt;SAINT-BLIN');ECOLE_0520163V.addTo(ECOLE);</v>
      </c>
    </row>
    <row r="1259" spans="1:10" x14ac:dyDescent="0.2">
      <c r="A1259" t="s">
        <v>3019</v>
      </c>
      <c r="B1259" t="s">
        <v>3020</v>
      </c>
      <c r="C1259" t="s">
        <v>673</v>
      </c>
      <c r="D1259" t="s">
        <v>4301</v>
      </c>
      <c r="E1259" t="s">
        <v>4304</v>
      </c>
      <c r="F1259" t="s">
        <v>553</v>
      </c>
      <c r="G1259" t="s">
        <v>6435</v>
      </c>
      <c r="H1259" t="s">
        <v>6436</v>
      </c>
      <c r="I1259" t="s">
        <v>3077</v>
      </c>
      <c r="J1259" t="str">
        <f t="shared" si="19"/>
        <v>var ECOLE_0520266G=L.circle([47.884103,5.2549486], 50, {color:'purple',fillColor:'purple',fillOpacity: 0.5});ECOLE_0520266G.bindPopup('&lt;p align=center&gt; &lt;font size=2&gt;&lt;b&gt;&lt;u&gt;ECOLE ELEMENTAIRE&lt;/b&gt;&lt;/u&gt;&lt;br&gt; (public)&lt;br&gt;&lt;br&gt;&lt;i&gt;SAINT-CIERGUES');ECOLE_0520266G.addTo(ECOLE);</v>
      </c>
    </row>
    <row r="1260" spans="1:10" x14ac:dyDescent="0.2">
      <c r="A1260" t="s">
        <v>302</v>
      </c>
      <c r="B1260" t="s">
        <v>3021</v>
      </c>
      <c r="C1260" t="s">
        <v>673</v>
      </c>
      <c r="D1260" t="s">
        <v>4301</v>
      </c>
      <c r="E1260" t="s">
        <v>4304</v>
      </c>
      <c r="F1260" t="s">
        <v>3501</v>
      </c>
      <c r="G1260" t="s">
        <v>6437</v>
      </c>
      <c r="H1260" t="s">
        <v>6438</v>
      </c>
      <c r="I1260" t="s">
        <v>4273</v>
      </c>
      <c r="J1260" t="str">
        <f t="shared" si="19"/>
        <v>var ECOLE_0520303X=L.circle([48.6373683,4.9383187], 50, {color:'purple',fillColor:'purple',fillOpacity: 0.5});ECOLE_0520303X.bindPopup('&lt;p align=center&gt; &lt;font size=2&gt;&lt;b&gt;&lt;u&gt;ECOLE MATERNELLE MICHELET&lt;/b&gt;&lt;/u&gt;&lt;br&gt; (public)&lt;br&gt;&lt;br&gt;&lt;i&gt;SAINT-DIZIER');ECOLE_0520303X.addTo(ECOLE);</v>
      </c>
    </row>
    <row r="1261" spans="1:10" x14ac:dyDescent="0.2">
      <c r="A1261" t="s">
        <v>302</v>
      </c>
      <c r="B1261" t="s">
        <v>3022</v>
      </c>
      <c r="C1261" t="s">
        <v>673</v>
      </c>
      <c r="D1261" t="s">
        <v>4301</v>
      </c>
      <c r="E1261" t="s">
        <v>4304</v>
      </c>
      <c r="F1261" t="s">
        <v>3502</v>
      </c>
      <c r="G1261" t="s">
        <v>6439</v>
      </c>
      <c r="H1261" t="s">
        <v>6440</v>
      </c>
      <c r="I1261" t="s">
        <v>4274</v>
      </c>
      <c r="J1261" t="str">
        <f t="shared" si="19"/>
        <v>var ECOLE_0520305Z=L.circle([48.6430987,4.9739463], 50, {color:'purple',fillColor:'purple',fillOpacity: 0.5});ECOLE_0520305Z.bindPopup('&lt;p align=center&gt; &lt;font size=2&gt;&lt;b&gt;&lt;u&gt;ECOLE MATERNELLE CAMUS&lt;/b&gt;&lt;/u&gt;&lt;br&gt; (public)&lt;br&gt;&lt;br&gt;&lt;i&gt;SAINT-DIZIER');ECOLE_0520305Z.addTo(ECOLE);</v>
      </c>
    </row>
    <row r="1262" spans="1:10" x14ac:dyDescent="0.2">
      <c r="A1262" t="s">
        <v>302</v>
      </c>
      <c r="B1262" t="s">
        <v>3023</v>
      </c>
      <c r="C1262" t="s">
        <v>673</v>
      </c>
      <c r="D1262" t="s">
        <v>4301</v>
      </c>
      <c r="E1262" t="s">
        <v>4304</v>
      </c>
      <c r="F1262" t="s">
        <v>3244</v>
      </c>
      <c r="G1262" t="s">
        <v>6441</v>
      </c>
      <c r="H1262" t="s">
        <v>6442</v>
      </c>
      <c r="I1262" t="s">
        <v>3789</v>
      </c>
      <c r="J1262" t="str">
        <f t="shared" si="19"/>
        <v>var ECOLE_0520306A=L.circle([48.6391143,4.9800303], 50, {color:'purple',fillColor:'purple',fillOpacity: 0.5});ECOLE_0520306A.bindPopup('&lt;p align=center&gt; &lt;font size=2&gt;&lt;b&gt;&lt;u&gt;ECOLE MATERNELLE LUCIE AUBRAC&lt;/b&gt;&lt;/u&gt;&lt;br&gt; (public)&lt;br&gt;&lt;br&gt;&lt;i&gt;SAINT-DIZIER');ECOLE_0520306A.addTo(ECOLE);</v>
      </c>
    </row>
    <row r="1263" spans="1:10" x14ac:dyDescent="0.2">
      <c r="A1263" t="s">
        <v>302</v>
      </c>
      <c r="B1263" t="s">
        <v>3024</v>
      </c>
      <c r="C1263" t="s">
        <v>673</v>
      </c>
      <c r="D1263" t="s">
        <v>4301</v>
      </c>
      <c r="E1263" t="s">
        <v>4304</v>
      </c>
      <c r="F1263" t="s">
        <v>310</v>
      </c>
      <c r="G1263" t="s">
        <v>6443</v>
      </c>
      <c r="H1263" t="s">
        <v>6444</v>
      </c>
      <c r="I1263" t="s">
        <v>4275</v>
      </c>
      <c r="J1263" t="str">
        <f t="shared" si="19"/>
        <v>var ECOLE_0520307B=L.circle([48.6450927,4.9666514], 50, {color:'purple',fillColor:'purple',fillOpacity: 0.5});ECOLE_0520307B.bindPopup('&lt;p align=center&gt; &lt;font size=2&gt;&lt;b&gt;&lt;u&gt;ECOLE MATERNELLE LOUISE MICHEL&lt;/b&gt;&lt;/u&gt;&lt;br&gt; (public)&lt;br&gt;&lt;br&gt;&lt;i&gt;SAINT-DIZIER');ECOLE_0520307B.addTo(ECOLE);</v>
      </c>
    </row>
    <row r="1264" spans="1:10" x14ac:dyDescent="0.2">
      <c r="A1264" t="s">
        <v>302</v>
      </c>
      <c r="B1264" t="s">
        <v>3025</v>
      </c>
      <c r="C1264" t="s">
        <v>673</v>
      </c>
      <c r="D1264" t="s">
        <v>4301</v>
      </c>
      <c r="E1264" t="s">
        <v>4304</v>
      </c>
      <c r="F1264" t="s">
        <v>3503</v>
      </c>
      <c r="G1264" t="s">
        <v>6445</v>
      </c>
      <c r="H1264" t="s">
        <v>6446</v>
      </c>
      <c r="I1264" t="s">
        <v>4276</v>
      </c>
      <c r="J1264" t="str">
        <f t="shared" si="19"/>
        <v>var ECOLE_0520629B=L.circle([48.6375944,4.9405115], 50, {color:'purple',fillColor:'purple',fillOpacity: 0.5});ECOLE_0520629B.bindPopup('&lt;p align=center&gt; &lt;font size=2&gt;&lt;b&gt;&lt;u&gt;ECOLE ELEMENTAIRE FERRY&lt;/b&gt;&lt;/u&gt;&lt;br&gt; (public)&lt;br&gt;&lt;br&gt;&lt;i&gt;SAINT-DIZIER');ECOLE_0520629B.addTo(ECOLE);</v>
      </c>
    </row>
    <row r="1265" spans="1:10" x14ac:dyDescent="0.2">
      <c r="A1265" t="s">
        <v>302</v>
      </c>
      <c r="B1265" t="s">
        <v>3026</v>
      </c>
      <c r="C1265" t="s">
        <v>673</v>
      </c>
      <c r="D1265" t="s">
        <v>4301</v>
      </c>
      <c r="E1265" t="s">
        <v>4304</v>
      </c>
      <c r="F1265" t="s">
        <v>3147</v>
      </c>
      <c r="G1265" t="s">
        <v>6447</v>
      </c>
      <c r="H1265" t="s">
        <v>6448</v>
      </c>
      <c r="I1265" t="s">
        <v>3767</v>
      </c>
      <c r="J1265" t="str">
        <f t="shared" si="19"/>
        <v>var ECOLE_0520630C=L.circle([48.6373298,4.9539458], 50, {color:'purple',fillColor:'purple',fillOpacity: 0.5});ECOLE_0520630C.bindPopup('&lt;p align=center&gt; &lt;font size=2&gt;&lt;b&gt;&lt;u&gt;ECOLE ELEMENTAIRE GAMBETTA&lt;/b&gt;&lt;/u&gt;&lt;br&gt; (public)&lt;br&gt;&lt;br&gt;&lt;i&gt;SAINT-DIZIER');ECOLE_0520630C.addTo(ECOLE);</v>
      </c>
    </row>
    <row r="1266" spans="1:10" x14ac:dyDescent="0.2">
      <c r="A1266" t="s">
        <v>302</v>
      </c>
      <c r="B1266" t="s">
        <v>3027</v>
      </c>
      <c r="C1266" t="s">
        <v>673</v>
      </c>
      <c r="D1266" t="s">
        <v>4301</v>
      </c>
      <c r="E1266" t="s">
        <v>4304</v>
      </c>
      <c r="F1266" t="s">
        <v>3504</v>
      </c>
      <c r="G1266" t="s">
        <v>6449</v>
      </c>
      <c r="H1266" t="s">
        <v>6450</v>
      </c>
      <c r="I1266" t="s">
        <v>4277</v>
      </c>
      <c r="J1266" t="str">
        <f t="shared" si="19"/>
        <v>var ECOLE_0520631D=L.circle([48.6391133,4.9500916], 50, {color:'purple',fillColor:'purple',fillOpacity: 0.5});ECOLE_0520631D.bindPopup('&lt;p align=center&gt; &lt;font size=2&gt;&lt;b&gt;&lt;u&gt;ECOLE PRIMAIRE JEAN MACE-ARAGO&lt;/b&gt;&lt;/u&gt;&lt;br&gt; (public)&lt;br&gt;&lt;br&gt;&lt;i&gt;SAINT-DIZIER');ECOLE_0520631D.addTo(ECOLE);</v>
      </c>
    </row>
    <row r="1267" spans="1:10" x14ac:dyDescent="0.2">
      <c r="A1267" t="s">
        <v>302</v>
      </c>
      <c r="B1267" t="s">
        <v>3028</v>
      </c>
      <c r="C1267" t="s">
        <v>673</v>
      </c>
      <c r="D1267" t="s">
        <v>4301</v>
      </c>
      <c r="E1267" t="s">
        <v>4304</v>
      </c>
      <c r="F1267" t="s">
        <v>3502</v>
      </c>
      <c r="G1267" t="s">
        <v>6451</v>
      </c>
      <c r="H1267" t="s">
        <v>6452</v>
      </c>
      <c r="I1267" t="s">
        <v>4278</v>
      </c>
      <c r="J1267" t="str">
        <f t="shared" si="19"/>
        <v>var ECOLE_0520657G=L.circle([48.6433924,4.9738135], 50, {color:'purple',fillColor:'purple',fillOpacity: 0.5});ECOLE_0520657G.bindPopup('&lt;p align=center&gt; &lt;font size=2&gt;&lt;b&gt;&lt;u&gt;ECOLE ELEMENTAIRE CAMUS&lt;/b&gt;&lt;/u&gt;&lt;br&gt; (public)&lt;br&gt;&lt;br&gt;&lt;i&gt;SAINT-DIZIER');ECOLE_0520657G.addTo(ECOLE);</v>
      </c>
    </row>
    <row r="1268" spans="1:10" x14ac:dyDescent="0.2">
      <c r="A1268" t="s">
        <v>302</v>
      </c>
      <c r="B1268" t="s">
        <v>3029</v>
      </c>
      <c r="C1268" t="s">
        <v>673</v>
      </c>
      <c r="D1268" t="s">
        <v>4301</v>
      </c>
      <c r="E1268" t="s">
        <v>4304</v>
      </c>
      <c r="F1268" t="s">
        <v>3244</v>
      </c>
      <c r="G1268" t="s">
        <v>6441</v>
      </c>
      <c r="H1268" t="s">
        <v>6442</v>
      </c>
      <c r="I1268" t="s">
        <v>3794</v>
      </c>
      <c r="J1268" t="str">
        <f t="shared" si="19"/>
        <v>var ECOLE_0520668U=L.circle([48.6391143,4.9800303], 50, {color:'purple',fillColor:'purple',fillOpacity: 0.5});ECOLE_0520668U.bindPopup('&lt;p align=center&gt; &lt;font size=2&gt;&lt;b&gt;&lt;u&gt;ECOLE ELEMENTAIRE LUCIE AUBRAC&lt;/b&gt;&lt;/u&gt;&lt;br&gt; (public)&lt;br&gt;&lt;br&gt;&lt;i&gt;SAINT-DIZIER');ECOLE_0520668U.addTo(ECOLE);</v>
      </c>
    </row>
    <row r="1269" spans="1:10" x14ac:dyDescent="0.2">
      <c r="A1269" t="s">
        <v>302</v>
      </c>
      <c r="B1269" t="s">
        <v>3030</v>
      </c>
      <c r="C1269" t="s">
        <v>673</v>
      </c>
      <c r="D1269" t="s">
        <v>4301</v>
      </c>
      <c r="E1269" t="s">
        <v>4304</v>
      </c>
      <c r="F1269" t="s">
        <v>100</v>
      </c>
      <c r="G1269" t="s">
        <v>6453</v>
      </c>
      <c r="H1269" t="s">
        <v>6454</v>
      </c>
      <c r="I1269" t="s">
        <v>3932</v>
      </c>
      <c r="J1269" t="str">
        <f t="shared" si="19"/>
        <v>var ECOLE_0520669V=L.circle([48.6459297,4.9653835], 50, {color:'purple',fillColor:'purple',fillOpacity: 0.5});ECOLE_0520669V.bindPopup('&lt;p align=center&gt; &lt;font size=2&gt;&lt;b&gt;&lt;u&gt;ECOLE ELEMENTAIRE JEAN DE LA FONTAINE&lt;/b&gt;&lt;/u&gt;&lt;br&gt; (public)&lt;br&gt;&lt;br&gt;&lt;i&gt;SAINT-DIZIER');ECOLE_0520669V.addTo(ECOLE);</v>
      </c>
    </row>
    <row r="1270" spans="1:10" x14ac:dyDescent="0.2">
      <c r="A1270" t="s">
        <v>302</v>
      </c>
      <c r="B1270" t="s">
        <v>3031</v>
      </c>
      <c r="C1270" t="s">
        <v>673</v>
      </c>
      <c r="D1270" t="s">
        <v>4301</v>
      </c>
      <c r="E1270" t="s">
        <v>4304</v>
      </c>
      <c r="F1270" t="s">
        <v>3147</v>
      </c>
      <c r="G1270" t="s">
        <v>6455</v>
      </c>
      <c r="H1270" t="s">
        <v>6456</v>
      </c>
      <c r="I1270" t="s">
        <v>3696</v>
      </c>
      <c r="J1270" t="str">
        <f t="shared" si="19"/>
        <v>var ECOLE_0520674A=L.circle([48.6378426,4.9529631], 50, {color:'purple',fillColor:'purple',fillOpacity: 0.5});ECOLE_0520674A.bindPopup('&lt;p align=center&gt; &lt;font size=2&gt;&lt;b&gt;&lt;u&gt;ECOLE MATERNELLE GAMBETTA&lt;/b&gt;&lt;/u&gt;&lt;br&gt; (public)&lt;br&gt;&lt;br&gt;&lt;i&gt;SAINT-DIZIER');ECOLE_0520674A.addTo(ECOLE);</v>
      </c>
    </row>
    <row r="1271" spans="1:10" x14ac:dyDescent="0.2">
      <c r="A1271" t="s">
        <v>302</v>
      </c>
      <c r="B1271" t="s">
        <v>3032</v>
      </c>
      <c r="C1271" t="s">
        <v>674</v>
      </c>
      <c r="D1271" t="s">
        <v>4301</v>
      </c>
      <c r="E1271" t="s">
        <v>4304</v>
      </c>
      <c r="F1271" t="s">
        <v>3505</v>
      </c>
      <c r="G1271" t="s">
        <v>6457</v>
      </c>
      <c r="H1271" t="s">
        <v>6458</v>
      </c>
      <c r="I1271" t="s">
        <v>4281</v>
      </c>
      <c r="J1271" t="str">
        <f t="shared" si="19"/>
        <v>var ECOLE_0520798K=L.circle([48.6391424,4.9400991], 50, {color:'purple',fillColor:'purple',fillOpacity: 0.5});ECOLE_0520798K.bindPopup('&lt;p align=center&gt; &lt;font size=2&gt;&lt;b&gt;&lt;u&gt;ECOLE PRIMAIRE ASSOMPTION&lt;/b&gt;&lt;/u&gt;&lt;br&gt; (privé)&lt;br&gt;&lt;br&gt;&lt;i&gt;SAINT-DIZIER');ECOLE_0520798K.addTo(ECOLE);</v>
      </c>
    </row>
    <row r="1272" spans="1:10" x14ac:dyDescent="0.2">
      <c r="A1272" t="s">
        <v>302</v>
      </c>
      <c r="B1272" t="s">
        <v>3033</v>
      </c>
      <c r="C1272" t="s">
        <v>673</v>
      </c>
      <c r="D1272" t="s">
        <v>4301</v>
      </c>
      <c r="E1272" t="s">
        <v>4304</v>
      </c>
      <c r="F1272" t="s">
        <v>3506</v>
      </c>
      <c r="G1272" t="s">
        <v>6459</v>
      </c>
      <c r="H1272" t="s">
        <v>6460</v>
      </c>
      <c r="I1272" t="s">
        <v>4282</v>
      </c>
      <c r="J1272" t="str">
        <f t="shared" si="19"/>
        <v>var ECOLE_0520834Z=L.circle([48.6322842,4.9664483], 50, {color:'purple',fillColor:'purple',fillOpacity: 0.5});ECOLE_0520834Z.bindPopup('&lt;p align=center&gt; &lt;font size=2&gt;&lt;b&gt;&lt;u&gt;ECOLE MATERNELLE LANGEVIN-WALLON&lt;/b&gt;&lt;/u&gt;&lt;br&gt; (public)&lt;br&gt;&lt;br&gt;&lt;i&gt;SAINT-DIZIER');ECOLE_0520834Z.addTo(ECOLE);</v>
      </c>
    </row>
    <row r="1273" spans="1:10" x14ac:dyDescent="0.2">
      <c r="A1273" t="s">
        <v>302</v>
      </c>
      <c r="B1273" t="s">
        <v>3034</v>
      </c>
      <c r="C1273" t="s">
        <v>673</v>
      </c>
      <c r="D1273" t="s">
        <v>4301</v>
      </c>
      <c r="E1273" t="s">
        <v>4304</v>
      </c>
      <c r="F1273" t="s">
        <v>3506</v>
      </c>
      <c r="G1273" t="s">
        <v>6459</v>
      </c>
      <c r="H1273" t="s">
        <v>6460</v>
      </c>
      <c r="I1273" t="s">
        <v>4283</v>
      </c>
      <c r="J1273" t="str">
        <f t="shared" si="19"/>
        <v>var ECOLE_0520860C=L.circle([48.6322842,4.9664483], 50, {color:'purple',fillColor:'purple',fillOpacity: 0.5});ECOLE_0520860C.bindPopup('&lt;p align=center&gt; &lt;font size=2&gt;&lt;b&gt;&lt;u&gt;ECOLE ELEMENTAIRE LANGEVIN-WALLON&lt;/b&gt;&lt;/u&gt;&lt;br&gt; (public)&lt;br&gt;&lt;br&gt;&lt;i&gt;SAINT-DIZIER');ECOLE_0520860C.addTo(ECOLE);</v>
      </c>
    </row>
    <row r="1274" spans="1:10" x14ac:dyDescent="0.2">
      <c r="A1274" t="s">
        <v>302</v>
      </c>
      <c r="B1274" t="s">
        <v>3035</v>
      </c>
      <c r="C1274" t="s">
        <v>673</v>
      </c>
      <c r="D1274" t="s">
        <v>4301</v>
      </c>
      <c r="E1274" t="s">
        <v>4304</v>
      </c>
      <c r="F1274" t="s">
        <v>3507</v>
      </c>
      <c r="G1274" t="s">
        <v>6461</v>
      </c>
      <c r="H1274" t="s">
        <v>6462</v>
      </c>
      <c r="I1274" t="s">
        <v>4285</v>
      </c>
      <c r="J1274" t="str">
        <f t="shared" si="19"/>
        <v>var ECOLE_0520932F=L.circle([48.6312609,4.9502646], 50, {color:'purple',fillColor:'purple',fillOpacity: 0.5});ECOLE_0520932F.bindPopup('&lt;p align=center&gt; &lt;font size=2&gt;&lt;b&gt;&lt;u&gt;ECOLE PRIMAIRE PEGUY&lt;/b&gt;&lt;/u&gt;&lt;br&gt; (public)&lt;br&gt;&lt;br&gt;&lt;i&gt;SAINT-DIZIER');ECOLE_0520932F.addTo(ECOLE);</v>
      </c>
    </row>
    <row r="1275" spans="1:10" x14ac:dyDescent="0.2">
      <c r="A1275" t="s">
        <v>302</v>
      </c>
      <c r="B1275" t="s">
        <v>3036</v>
      </c>
      <c r="C1275" t="s">
        <v>673</v>
      </c>
      <c r="D1275" t="s">
        <v>4301</v>
      </c>
      <c r="E1275" t="s">
        <v>4304</v>
      </c>
      <c r="F1275" t="s">
        <v>288</v>
      </c>
      <c r="G1275" t="s">
        <v>6463</v>
      </c>
      <c r="H1275" t="s">
        <v>6464</v>
      </c>
      <c r="I1275" t="s">
        <v>4287</v>
      </c>
      <c r="J1275" t="str">
        <f t="shared" si="19"/>
        <v>var ECOLE_0521031N=L.circle([48.6223921,4.9855852], 50, {color:'purple',fillColor:'purple',fillOpacity: 0.5});ECOLE_0521031N.bindPopup('&lt;p align=center&gt; &lt;font size=2&gt;&lt;b&gt;&lt;u&gt;ECOLE PRIMAIRE DIDEROT&lt;/b&gt;&lt;/u&gt;&lt;br&gt; (public)&lt;br&gt;&lt;br&gt;&lt;i&gt;SAINT-DIZIER');ECOLE_0521031N.addTo(ECOLE);</v>
      </c>
    </row>
    <row r="1276" spans="1:10" x14ac:dyDescent="0.2">
      <c r="A1276" t="s">
        <v>3037</v>
      </c>
      <c r="B1276" t="s">
        <v>3038</v>
      </c>
      <c r="C1276" t="s">
        <v>673</v>
      </c>
      <c r="D1276" t="s">
        <v>4301</v>
      </c>
      <c r="E1276" t="s">
        <v>4304</v>
      </c>
      <c r="F1276" t="s">
        <v>553</v>
      </c>
      <c r="G1276" t="s">
        <v>6465</v>
      </c>
      <c r="H1276" t="s">
        <v>6466</v>
      </c>
      <c r="I1276" t="s">
        <v>3075</v>
      </c>
      <c r="J1276" t="str">
        <f t="shared" si="19"/>
        <v>var ECOLE_0520471E=L.circle([47.8910392,5.0917767], 50, {color:'purple',fillColor:'purple',fillOpacity: 0.5});ECOLE_0520471E.bindPopup('&lt;p align=center&gt; &lt;font size=2&gt;&lt;b&gt;&lt;u&gt;ECOLE PRIMAIRE&lt;/b&gt;&lt;/u&gt;&lt;br&gt; (public)&lt;br&gt;&lt;br&gt;&lt;i&gt;SAINT-LOUP-SUR-AUJON');ECOLE_0520471E.addTo(ECOLE);</v>
      </c>
    </row>
    <row r="1277" spans="1:10" x14ac:dyDescent="0.2">
      <c r="A1277" t="s">
        <v>3039</v>
      </c>
      <c r="B1277" t="s">
        <v>3040</v>
      </c>
      <c r="C1277" t="s">
        <v>673</v>
      </c>
      <c r="D1277" t="s">
        <v>4301</v>
      </c>
      <c r="E1277" t="s">
        <v>4304</v>
      </c>
      <c r="F1277" t="s">
        <v>553</v>
      </c>
      <c r="G1277" t="s">
        <v>6467</v>
      </c>
      <c r="H1277" t="s">
        <v>6468</v>
      </c>
      <c r="I1277" t="s">
        <v>3075</v>
      </c>
      <c r="J1277" t="str">
        <f t="shared" si="19"/>
        <v>var ECOLE_0520267H=L.circle([47.8326306,5.3260604], 50, {color:'purple',fillColor:'purple',fillOpacity: 0.5});ECOLE_0520267H.bindPopup('&lt;p align=center&gt; &lt;font size=2&gt;&lt;b&gt;&lt;u&gt;ECOLE PRIMAIRE&lt;/b&gt;&lt;/u&gt;&lt;br&gt; (public)&lt;br&gt;&lt;br&gt;&lt;i&gt;SAINTS-GEOSMES');ECOLE_0520267H.addTo(ECOLE);</v>
      </c>
    </row>
    <row r="1278" spans="1:10" x14ac:dyDescent="0.2">
      <c r="A1278" t="s">
        <v>3041</v>
      </c>
      <c r="B1278" t="s">
        <v>3042</v>
      </c>
      <c r="C1278" t="s">
        <v>673</v>
      </c>
      <c r="D1278" t="s">
        <v>4301</v>
      </c>
      <c r="E1278" t="s">
        <v>4304</v>
      </c>
      <c r="F1278" t="s">
        <v>553</v>
      </c>
      <c r="G1278" t="s">
        <v>6469</v>
      </c>
      <c r="H1278" t="s">
        <v>6470</v>
      </c>
      <c r="I1278" t="s">
        <v>3077</v>
      </c>
      <c r="J1278" t="str">
        <f t="shared" si="19"/>
        <v>var ECOLE_0520439V=L.circle([48.0021207,5.4253362], 50, {color:'purple',fillColor:'purple',fillOpacity: 0.5});ECOLE_0520439V.bindPopup('&lt;p align=center&gt; &lt;font size=2&gt;&lt;b&gt;&lt;u&gt;ECOLE ELEMENTAIRE&lt;/b&gt;&lt;/u&gt;&lt;br&gt; (public)&lt;br&gt;&lt;br&gt;&lt;i&gt;SARREY');ECOLE_0520439V.addTo(ECOLE);</v>
      </c>
    </row>
    <row r="1279" spans="1:10" x14ac:dyDescent="0.2">
      <c r="A1279" t="s">
        <v>3043</v>
      </c>
      <c r="B1279" t="s">
        <v>3044</v>
      </c>
      <c r="C1279" t="s">
        <v>673</v>
      </c>
      <c r="D1279" t="s">
        <v>4301</v>
      </c>
      <c r="E1279" t="s">
        <v>4304</v>
      </c>
      <c r="F1279" t="s">
        <v>553</v>
      </c>
      <c r="G1279" t="s">
        <v>6471</v>
      </c>
      <c r="H1279" t="s">
        <v>6472</v>
      </c>
      <c r="I1279" t="s">
        <v>3075</v>
      </c>
      <c r="J1279" t="str">
        <f t="shared" si="19"/>
        <v>var ECOLE_0520440W=L.circle([47.9556384,5.5865864], 50, {color:'purple',fillColor:'purple',fillOpacity: 0.5});ECOLE_0520440W.bindPopup('&lt;p align=center&gt; &lt;font size=2&gt;&lt;b&gt;&lt;u&gt;ECOLE PRIMAIRE&lt;/b&gt;&lt;/u&gt;&lt;br&gt; (public)&lt;br&gt;&lt;br&gt;&lt;i&gt;SAULXURES');ECOLE_0520440W.addTo(ECOLE);</v>
      </c>
    </row>
    <row r="1280" spans="1:10" x14ac:dyDescent="0.2">
      <c r="A1280" t="s">
        <v>3045</v>
      </c>
      <c r="B1280" t="s">
        <v>3046</v>
      </c>
      <c r="C1280" t="s">
        <v>673</v>
      </c>
      <c r="D1280" t="s">
        <v>4301</v>
      </c>
      <c r="E1280" t="s">
        <v>4304</v>
      </c>
      <c r="F1280" t="s">
        <v>3045</v>
      </c>
      <c r="G1280" t="s">
        <v>6473</v>
      </c>
      <c r="H1280" t="s">
        <v>6474</v>
      </c>
      <c r="I1280" t="s">
        <v>4288</v>
      </c>
      <c r="J1280" t="str">
        <f t="shared" si="19"/>
        <v>var ECOLE_0520621T=L.circle([48.0597671,5.0553515], 50, {color:'purple',fillColor:'purple',fillOpacity: 0.5});ECOLE_0520621T.bindPopup('&lt;p align=center&gt; &lt;font size=2&gt;&lt;b&gt;&lt;u&gt;ECOLE PRIMAIRE SEMOUTIERS-MONTSAON&lt;/b&gt;&lt;/u&gt;&lt;br&gt; (public)&lt;br&gt;&lt;br&gt;&lt;i&gt;SEMOUTIERS-MONTSAON');ECOLE_0520621T.addTo(ECOLE);</v>
      </c>
    </row>
    <row r="1281" spans="1:10" x14ac:dyDescent="0.2">
      <c r="A1281" t="s">
        <v>3047</v>
      </c>
      <c r="B1281" t="s">
        <v>3048</v>
      </c>
      <c r="C1281" t="s">
        <v>673</v>
      </c>
      <c r="D1281" t="s">
        <v>4301</v>
      </c>
      <c r="E1281" t="s">
        <v>4304</v>
      </c>
      <c r="F1281" t="s">
        <v>553</v>
      </c>
      <c r="G1281" t="s">
        <v>6475</v>
      </c>
      <c r="H1281" t="s">
        <v>6476</v>
      </c>
      <c r="I1281" t="s">
        <v>3075</v>
      </c>
      <c r="J1281" t="str">
        <f t="shared" si="19"/>
        <v>var ECOLE_0520861D=L.circle([48.4114958,4.8398398], 50, {color:'purple',fillColor:'purple',fillOpacity: 0.5});ECOLE_0520861D.bindPopup('&lt;p align=center&gt; &lt;font size=2&gt;&lt;b&gt;&lt;u&gt;ECOLE PRIMAIRE&lt;/b&gt;&lt;/u&gt;&lt;br&gt; (public)&lt;br&gt;&lt;br&gt;&lt;i&gt;SOMMEVOIRE');ECOLE_0520861D.addTo(ECOLE);</v>
      </c>
    </row>
    <row r="1282" spans="1:10" x14ac:dyDescent="0.2">
      <c r="A1282" t="s">
        <v>3049</v>
      </c>
      <c r="B1282" t="s">
        <v>3050</v>
      </c>
      <c r="C1282" t="s">
        <v>673</v>
      </c>
      <c r="D1282" t="s">
        <v>4301</v>
      </c>
      <c r="E1282" t="s">
        <v>4304</v>
      </c>
      <c r="F1282" t="s">
        <v>553</v>
      </c>
      <c r="G1282" t="s">
        <v>6477</v>
      </c>
      <c r="H1282" t="s">
        <v>6478</v>
      </c>
      <c r="I1282" t="s">
        <v>3075</v>
      </c>
      <c r="J1282" t="str">
        <f t="shared" si="19"/>
        <v>var ECOLE_0521012T=L.circle([48.4543492,5.1731076], 50, {color:'purple',fillColor:'purple',fillOpacity: 0.5});ECOLE_0521012T.bindPopup('&lt;p align=center&gt; &lt;font size=2&gt;&lt;b&gt;&lt;u&gt;ECOLE PRIMAIRE&lt;/b&gt;&lt;/u&gt;&lt;br&gt; (public)&lt;br&gt;&lt;br&gt;&lt;i&gt;THONNANCE-LES-JOINVILLE');ECOLE_0521012T.addTo(ECOLE);</v>
      </c>
    </row>
    <row r="1283" spans="1:10" x14ac:dyDescent="0.2">
      <c r="A1283" t="s">
        <v>3051</v>
      </c>
      <c r="B1283" t="s">
        <v>3052</v>
      </c>
      <c r="C1283" t="s">
        <v>673</v>
      </c>
      <c r="D1283" t="s">
        <v>4301</v>
      </c>
      <c r="E1283" t="s">
        <v>4304</v>
      </c>
      <c r="F1283" t="s">
        <v>3508</v>
      </c>
      <c r="G1283" t="s">
        <v>6479</v>
      </c>
      <c r="H1283" t="s">
        <v>6480</v>
      </c>
      <c r="I1283" t="s">
        <v>4289</v>
      </c>
      <c r="J1283" t="str">
        <f t="shared" ref="J1283:J1346" si="20">"var "&amp;D1283&amp;"_"&amp;B1283&amp;"=L.circle(["&amp;G1283&amp;","&amp;H1283&amp;"], 50, {color:'"&amp; E1283&amp;"',fillColor:'"&amp;E1283&amp;"',fillOpacity: 0.5});"&amp;D1283&amp;"_"&amp;B1283&amp;".bindPopup('&lt;p align=center&gt; &lt;font size=2&gt;&lt;b&gt;&lt;u&gt;"&amp;I1283&amp;"&lt;/b&gt;&lt;/u&gt;&lt;br&gt; "&amp;C1283&amp;"&lt;br&gt;&lt;br&gt;&lt;i&gt;"&amp;A1283&amp;"');"&amp;D1283&amp;"_"&amp;B1283&amp;".addTo("&amp;D1283&amp;");"</f>
        <v>var ECOLE_0521014V=L.circle([47.8144782,5.4650528], 50, {color:'purple',fillColor:'purple',fillOpacity: 0.5});ECOLE_0521014V.bindPopup('&lt;p align=center&gt; &lt;font size=2&gt;&lt;b&gt;&lt;u&gt;ECOLE PRIMAIRE CULMONT/TORCENAY&lt;/b&gt;&lt;/u&gt;&lt;br&gt; (public)&lt;br&gt;&lt;br&gt;&lt;i&gt;TORCENAY');ECOLE_0521014V.addTo(ECOLE);</v>
      </c>
    </row>
    <row r="1284" spans="1:10" x14ac:dyDescent="0.2">
      <c r="A1284" t="s">
        <v>3053</v>
      </c>
      <c r="B1284" t="s">
        <v>3054</v>
      </c>
      <c r="C1284" t="s">
        <v>673</v>
      </c>
      <c r="D1284" t="s">
        <v>4301</v>
      </c>
      <c r="E1284" t="s">
        <v>4304</v>
      </c>
      <c r="F1284" t="s">
        <v>3509</v>
      </c>
      <c r="G1284" t="s">
        <v>6481</v>
      </c>
      <c r="H1284" t="s">
        <v>6482</v>
      </c>
      <c r="I1284" t="s">
        <v>4290</v>
      </c>
      <c r="J1284" t="str">
        <f t="shared" si="20"/>
        <v>var ECOLE_0520864G=L.circle([48.616147,4.9062846], 50, {color:'purple',fillColor:'purple',fillOpacity: 0.5});ECOLE_0520864G.bindPopup('&lt;p align=center&gt; &lt;font size=2&gt;&lt;b&gt;&lt;u&gt;ECOLE PRIMAIRE LES HIRONDELLES&lt;/b&gt;&lt;/u&gt;&lt;br&gt; (public)&lt;br&gt;&lt;br&gt;&lt;i&gt;VALCOURT');ECOLE_0520864G.addTo(ECOLE);</v>
      </c>
    </row>
    <row r="1285" spans="1:10" x14ac:dyDescent="0.2">
      <c r="A1285" t="s">
        <v>294</v>
      </c>
      <c r="B1285" t="s">
        <v>3055</v>
      </c>
      <c r="C1285" t="s">
        <v>673</v>
      </c>
      <c r="D1285" t="s">
        <v>4301</v>
      </c>
      <c r="E1285" t="s">
        <v>4304</v>
      </c>
      <c r="F1285" t="s">
        <v>3510</v>
      </c>
      <c r="G1285" t="s">
        <v>6483</v>
      </c>
      <c r="H1285" t="s">
        <v>6484</v>
      </c>
      <c r="I1285" t="s">
        <v>4292</v>
      </c>
      <c r="J1285" t="str">
        <f t="shared" si="20"/>
        <v>var ECOLE_0520437T=L.circle([48.0091805,5.5305529], 50, {color:'purple',fillColor:'purple',fillOpacity: 0.5});ECOLE_0520437T.bindPopup('&lt;p align=center&gt; &lt;font size=2&gt;&lt;b&gt;&lt;u&gt;ECOLE PRIMAIRE PROVENCHÈRES-SUR-MEUSE&lt;/b&gt;&lt;/u&gt;&lt;br&gt; (public)&lt;br&gt;&lt;br&gt;&lt;i&gt;VAL-DE-MEUSE');ECOLE_0520437T.addTo(ECOLE);</v>
      </c>
    </row>
    <row r="1286" spans="1:10" x14ac:dyDescent="0.2">
      <c r="A1286" t="s">
        <v>294</v>
      </c>
      <c r="B1286" t="s">
        <v>3056</v>
      </c>
      <c r="C1286" t="s">
        <v>673</v>
      </c>
      <c r="D1286" t="s">
        <v>4301</v>
      </c>
      <c r="E1286" t="s">
        <v>4304</v>
      </c>
      <c r="F1286" t="s">
        <v>2874</v>
      </c>
      <c r="G1286" t="s">
        <v>6485</v>
      </c>
      <c r="H1286" t="s">
        <v>6486</v>
      </c>
      <c r="I1286" t="s">
        <v>4293</v>
      </c>
      <c r="J1286" t="str">
        <f t="shared" si="20"/>
        <v>var ECOLE_0520807V=L.circle([48.0000526,5.4914996], 50, {color:'purple',fillColor:'purple',fillOpacity: 0.5});ECOLE_0520807V.bindPopup('&lt;p align=center&gt; &lt;font size=2&gt;&lt;b&gt;&lt;u&gt;ECOLE ELEMENTAIRE MONTIGNY-LE-ROI&lt;/b&gt;&lt;/u&gt;&lt;br&gt; (public)&lt;br&gt;&lt;br&gt;&lt;i&gt;VAL-DE-MEUSE');ECOLE_0520807V.addTo(ECOLE);</v>
      </c>
    </row>
    <row r="1287" spans="1:10" x14ac:dyDescent="0.2">
      <c r="A1287" t="s">
        <v>294</v>
      </c>
      <c r="B1287" t="s">
        <v>3057</v>
      </c>
      <c r="C1287" t="s">
        <v>673</v>
      </c>
      <c r="D1287" t="s">
        <v>4301</v>
      </c>
      <c r="E1287" t="s">
        <v>4304</v>
      </c>
      <c r="F1287" t="s">
        <v>2874</v>
      </c>
      <c r="G1287" t="s">
        <v>6487</v>
      </c>
      <c r="H1287" t="s">
        <v>6488</v>
      </c>
      <c r="I1287" t="s">
        <v>4294</v>
      </c>
      <c r="J1287" t="str">
        <f t="shared" si="20"/>
        <v>var ECOLE_0520859B=L.circle([48.0005785,5.4899641], 50, {color:'purple',fillColor:'purple',fillOpacity: 0.5});ECOLE_0520859B.bindPopup('&lt;p align=center&gt; &lt;font size=2&gt;&lt;b&gt;&lt;u&gt;ECOLE MATERNELLE MONTIGNY-LE-ROI&lt;/b&gt;&lt;/u&gt;&lt;br&gt; (public)&lt;br&gt;&lt;br&gt;&lt;i&gt;VAL-DE-MEUSE');ECOLE_0520859B.addTo(ECOLE);</v>
      </c>
    </row>
    <row r="1288" spans="1:10" x14ac:dyDescent="0.2">
      <c r="A1288" t="s">
        <v>3058</v>
      </c>
      <c r="B1288" t="s">
        <v>3059</v>
      </c>
      <c r="C1288" t="s">
        <v>673</v>
      </c>
      <c r="D1288" t="s">
        <v>4301</v>
      </c>
      <c r="E1288" t="s">
        <v>4304</v>
      </c>
      <c r="F1288" t="s">
        <v>553</v>
      </c>
      <c r="G1288" t="s">
        <v>6489</v>
      </c>
      <c r="H1288" t="s">
        <v>6490</v>
      </c>
      <c r="I1288" t="s">
        <v>3075</v>
      </c>
      <c r="J1288" t="str">
        <f t="shared" si="20"/>
        <v>var ECOLE_0520710P=L.circle([47.8966743,5.621614], 50, {color:'purple',fillColor:'purple',fillOpacity: 0.5});ECOLE_0520710P.bindPopup('&lt;p align=center&gt; &lt;font size=2&gt;&lt;b&gt;&lt;u&gt;ECOLE PRIMAIRE&lt;/b&gt;&lt;/u&gt;&lt;br&gt; (public)&lt;br&gt;&lt;br&gt;&lt;i&gt;VARENNES-SUR-AMANCE');ECOLE_0520710P.addTo(ECOLE);</v>
      </c>
    </row>
    <row r="1289" spans="1:10" x14ac:dyDescent="0.2">
      <c r="A1289" t="s">
        <v>3060</v>
      </c>
      <c r="B1289" t="s">
        <v>3061</v>
      </c>
      <c r="C1289" t="s">
        <v>673</v>
      </c>
      <c r="D1289" t="s">
        <v>4301</v>
      </c>
      <c r="E1289" t="s">
        <v>4304</v>
      </c>
      <c r="F1289" t="s">
        <v>3511</v>
      </c>
      <c r="G1289" t="s">
        <v>6491</v>
      </c>
      <c r="H1289" t="s">
        <v>6492</v>
      </c>
      <c r="I1289" t="s">
        <v>4295</v>
      </c>
      <c r="J1289" t="str">
        <f t="shared" si="20"/>
        <v>var ECOLE_0520332D=L.circle([48.4718697,4.9699473], 50, {color:'purple',fillColor:'purple',fillOpacity: 0.5});ECOLE_0520332D.bindPopup('&lt;p align=center&gt; &lt;font size=2&gt;&lt;b&gt;&lt;u&gt;ECOLE PRIMAIRE DU VIEUX CHÊNE&lt;/b&gt;&lt;/u&gt;&lt;br&gt; (public)&lt;br&gt;&lt;br&gt;&lt;i&gt;VAUX-SUR-BLAISE');ECOLE_0520332D.addTo(ECOLE);</v>
      </c>
    </row>
    <row r="1290" spans="1:10" x14ac:dyDescent="0.2">
      <c r="A1290" t="s">
        <v>3062</v>
      </c>
      <c r="B1290" t="s">
        <v>3063</v>
      </c>
      <c r="C1290" t="s">
        <v>673</v>
      </c>
      <c r="D1290" t="s">
        <v>4301</v>
      </c>
      <c r="E1290" t="s">
        <v>4304</v>
      </c>
      <c r="F1290" t="s">
        <v>3512</v>
      </c>
      <c r="G1290" t="s">
        <v>6493</v>
      </c>
      <c r="H1290" t="s">
        <v>6494</v>
      </c>
      <c r="I1290" t="s">
        <v>4296</v>
      </c>
      <c r="J1290" t="str">
        <f t="shared" si="20"/>
        <v>var ECOLE_0520147C=L.circle([48.2392517,5.1350995], 50, {color:'purple',fillColor:'purple',fillOpacity: 0.5});ECOLE_0520147C.bindPopup('&lt;p align=center&gt; &lt;font size=2&gt;&lt;b&gt;&lt;u&gt;ECOLE PRIMAIRE LES COLCHIQUES&lt;/b&gt;&lt;/u&gt;&lt;br&gt; (public)&lt;br&gt;&lt;br&gt;&lt;i&gt;VIEVILLE');ECOLE_0520147C.addTo(ECOLE);</v>
      </c>
    </row>
    <row r="1291" spans="1:10" x14ac:dyDescent="0.2">
      <c r="A1291" t="s">
        <v>3064</v>
      </c>
      <c r="B1291" t="s">
        <v>3065</v>
      </c>
      <c r="C1291" t="s">
        <v>673</v>
      </c>
      <c r="D1291" t="s">
        <v>4301</v>
      </c>
      <c r="E1291" t="s">
        <v>4304</v>
      </c>
      <c r="F1291" t="s">
        <v>3513</v>
      </c>
      <c r="G1291" t="s">
        <v>6495</v>
      </c>
      <c r="H1291" t="s">
        <v>6496</v>
      </c>
      <c r="I1291" t="s">
        <v>4297</v>
      </c>
      <c r="J1291" t="str">
        <f t="shared" si="20"/>
        <v>var ECOLE_0520229S=L.circle([47.7735404,5.3634759], 50, {color:'purple',fillColor:'purple',fillOpacity: 0.5});ECOLE_0520229S.bindPopup('&lt;p align=center&gt; &lt;font size=2&gt;&lt;b&gt;&lt;u&gt;ECOLE ELEMENTAIRE HEUILLEY-COTTON&lt;/b&gt;&lt;/u&gt;&lt;br&gt; (public)&lt;br&gt;&lt;br&gt;&lt;i&gt;VILLEGUSIEN-LE-LAC');ECOLE_0520229S.addTo(ECOLE);</v>
      </c>
    </row>
    <row r="1292" spans="1:10" x14ac:dyDescent="0.2">
      <c r="A1292" t="s">
        <v>3064</v>
      </c>
      <c r="B1292" t="s">
        <v>3066</v>
      </c>
      <c r="C1292" t="s">
        <v>673</v>
      </c>
      <c r="D1292" t="s">
        <v>4301</v>
      </c>
      <c r="E1292" t="s">
        <v>4304</v>
      </c>
      <c r="F1292" t="s">
        <v>553</v>
      </c>
      <c r="G1292" t="s">
        <v>6497</v>
      </c>
      <c r="H1292" t="s">
        <v>6498</v>
      </c>
      <c r="I1292" t="s">
        <v>3075</v>
      </c>
      <c r="J1292" t="str">
        <f t="shared" si="20"/>
        <v>var ECOLE_0520242F=L.circle([47.731101,5.3107538], 50, {color:'purple',fillColor:'purple',fillOpacity: 0.5});ECOLE_0520242F.bindPopup('&lt;p align=center&gt; &lt;font size=2&gt;&lt;b&gt;&lt;u&gt;ECOLE PRIMAIRE&lt;/b&gt;&lt;/u&gt;&lt;br&gt; (public)&lt;br&gt;&lt;br&gt;&lt;i&gt;VILLEGUSIEN-LE-LAC');ECOLE_0520242F.addTo(ECOLE);</v>
      </c>
    </row>
    <row r="1293" spans="1:10" x14ac:dyDescent="0.2">
      <c r="A1293" t="s">
        <v>3067</v>
      </c>
      <c r="B1293" t="s">
        <v>3068</v>
      </c>
      <c r="C1293" t="s">
        <v>673</v>
      </c>
      <c r="D1293" t="s">
        <v>4301</v>
      </c>
      <c r="E1293" t="s">
        <v>4304</v>
      </c>
      <c r="F1293" t="s">
        <v>553</v>
      </c>
      <c r="G1293" t="s">
        <v>6499</v>
      </c>
      <c r="H1293" t="s">
        <v>6500</v>
      </c>
      <c r="I1293" t="s">
        <v>3077</v>
      </c>
      <c r="J1293" t="str">
        <f t="shared" si="20"/>
        <v>var ECOLE_0521042A=L.circle([48.6668539,4.9025924], 50, {color:'purple',fillColor:'purple',fillOpacity: 0.5});ECOLE_0521042A.bindPopup('&lt;p align=center&gt; &lt;font size=2&gt;&lt;b&gt;&lt;u&gt;ECOLE ELEMENTAIRE&lt;/b&gt;&lt;/u&gt;&lt;br&gt; (public)&lt;br&gt;&lt;br&gt;&lt;i&gt;VILLIERS-EN-LIEU');ECOLE_0521042A.addTo(ECOLE);</v>
      </c>
    </row>
    <row r="1294" spans="1:10" x14ac:dyDescent="0.2">
      <c r="A1294" t="s">
        <v>3069</v>
      </c>
      <c r="B1294" t="s">
        <v>3070</v>
      </c>
      <c r="C1294" t="s">
        <v>673</v>
      </c>
      <c r="D1294" t="s">
        <v>4301</v>
      </c>
      <c r="E1294" t="s">
        <v>4304</v>
      </c>
      <c r="F1294" t="s">
        <v>553</v>
      </c>
      <c r="G1294" t="s">
        <v>6501</v>
      </c>
      <c r="H1294" t="s">
        <v>6502</v>
      </c>
      <c r="I1294" t="s">
        <v>3075</v>
      </c>
      <c r="J1294" t="str">
        <f t="shared" si="20"/>
        <v>var ECOLE_0520624W=L.circle([48.1055292,5.0636352], 50, {color:'purple',fillColor:'purple',fillOpacity: 0.5});ECOLE_0520624W.bindPopup('&lt;p align=center&gt; &lt;font size=2&gt;&lt;b&gt;&lt;u&gt;ECOLE PRIMAIRE&lt;/b&gt;&lt;/u&gt;&lt;br&gt; (public)&lt;br&gt;&lt;br&gt;&lt;i&gt;VILLIERS-LE-SEC');ECOLE_0520624W.addTo(ECOLE);</v>
      </c>
    </row>
    <row r="1295" spans="1:10" x14ac:dyDescent="0.2">
      <c r="A1295" t="s">
        <v>3071</v>
      </c>
      <c r="B1295" t="s">
        <v>3072</v>
      </c>
      <c r="C1295" t="s">
        <v>673</v>
      </c>
      <c r="D1295" t="s">
        <v>4301</v>
      </c>
      <c r="E1295" t="s">
        <v>4304</v>
      </c>
      <c r="F1295" t="s">
        <v>553</v>
      </c>
      <c r="G1295" t="s">
        <v>6503</v>
      </c>
      <c r="H1295" t="s">
        <v>6504</v>
      </c>
      <c r="I1295" t="s">
        <v>3075</v>
      </c>
      <c r="J1295" t="str">
        <f t="shared" si="20"/>
        <v>var ECOLE_0520336H=L.circle([48.5070153,4.8690802], 50, {color:'purple',fillColor:'purple',fillOpacity: 0.5});ECOLE_0520336H.bindPopup('&lt;p align=center&gt; &lt;font size=2&gt;&lt;b&gt;&lt;u&gt;ECOLE PRIMAIRE&lt;/b&gt;&lt;/u&gt;&lt;br&gt; (public)&lt;br&gt;&lt;br&gt;&lt;i&gt;VOILLECOMTE');ECOLE_0520336H.addTo(ECOLE);</v>
      </c>
    </row>
    <row r="1296" spans="1:10" x14ac:dyDescent="0.2">
      <c r="A1296" t="s">
        <v>308</v>
      </c>
      <c r="B1296" t="s">
        <v>3073</v>
      </c>
      <c r="C1296" t="s">
        <v>673</v>
      </c>
      <c r="D1296" t="s">
        <v>4301</v>
      </c>
      <c r="E1296" t="s">
        <v>4304</v>
      </c>
      <c r="F1296" t="s">
        <v>262</v>
      </c>
      <c r="G1296" t="s">
        <v>6505</v>
      </c>
      <c r="H1296" t="s">
        <v>6506</v>
      </c>
      <c r="I1296" t="s">
        <v>3883</v>
      </c>
      <c r="J1296" t="str">
        <f t="shared" si="20"/>
        <v>var ECOLE_0521089B=L.circle([48.4975959,4.945407], 50, {color:'purple',fillColor:'purple',fillOpacity: 0.5});ECOLE_0521089B.bindPopup('&lt;p align=center&gt; &lt;font size=2&gt;&lt;b&gt;&lt;u&gt;ECOLE PRIMAIRE CAMILLE CLAUDEL&lt;/b&gt;&lt;/u&gt;&lt;br&gt; (public)&lt;br&gt;&lt;br&gt;&lt;i&gt;WASSY');ECOLE_0521089B.addTo(ECOLE);</v>
      </c>
    </row>
    <row r="1297" spans="1:10" x14ac:dyDescent="0.2">
      <c r="A1297" t="s">
        <v>365</v>
      </c>
      <c r="B1297" t="s">
        <v>440</v>
      </c>
      <c r="C1297" t="s">
        <v>673</v>
      </c>
      <c r="D1297" t="s">
        <v>331</v>
      </c>
      <c r="E1297" t="s">
        <v>4305</v>
      </c>
      <c r="F1297" t="s">
        <v>441</v>
      </c>
      <c r="G1297" t="s">
        <v>1355</v>
      </c>
      <c r="H1297" t="s">
        <v>1356</v>
      </c>
      <c r="I1297" t="s">
        <v>3905</v>
      </c>
      <c r="J1297" t="str">
        <f t="shared" si="20"/>
        <v>var EREA_0511106A=L.circle([48.9736582,4.3729748], 50, {color:'blue',fillColor:'blue',fillOpacity: 0.5});EREA_0511106A.bindPopup('&lt;p align=center&gt; &lt;font size=2&gt;&lt;b&gt;&lt;u&gt;ETAB.REGIONAL ENSEIGNT ADAPTE BOURNEVILLE&lt;/b&gt;&lt;/u&gt;&lt;br&gt; (public)&lt;br&gt;&lt;br&gt;&lt;i&gt;CHALONS-EN-CHAMPAGNE');EREA_0511106A.addTo(EREA);</v>
      </c>
    </row>
    <row r="1298" spans="1:10" x14ac:dyDescent="0.2">
      <c r="A1298" t="s">
        <v>308</v>
      </c>
      <c r="B1298" t="s">
        <v>330</v>
      </c>
      <c r="C1298" t="s">
        <v>673</v>
      </c>
      <c r="D1298" t="s">
        <v>331</v>
      </c>
      <c r="E1298" t="s">
        <v>4305</v>
      </c>
      <c r="F1298" t="s">
        <v>332</v>
      </c>
      <c r="G1298" t="s">
        <v>1357</v>
      </c>
      <c r="H1298" t="s">
        <v>1358</v>
      </c>
      <c r="I1298" t="s">
        <v>4300</v>
      </c>
      <c r="J1298" t="str">
        <f t="shared" si="20"/>
        <v>var EREA_0520709N=L.circle([48.5029095,4.9418924], 50, {color:'blue',fillColor:'blue',fillOpacity: 0.5});EREA_0520709N.bindPopup('&lt;p align=center&gt; &lt;font size=2&gt;&lt;b&gt;&lt;u&gt;ETAB.REGIONAL ENSEIGNT ADAPTE PRE AUX SAULES&lt;/b&gt;&lt;/u&gt;&lt;br&gt; (public)&lt;br&gt;&lt;br&gt;&lt;i&gt;WASSY');EREA_0520709N.addTo(EREA);</v>
      </c>
    </row>
    <row r="1299" spans="1:10" x14ac:dyDescent="0.2">
      <c r="A1299" t="s">
        <v>129</v>
      </c>
      <c r="B1299" t="s">
        <v>128</v>
      </c>
      <c r="C1299" t="s">
        <v>673</v>
      </c>
      <c r="D1299" t="s">
        <v>1442</v>
      </c>
      <c r="E1299" t="s">
        <v>4306</v>
      </c>
      <c r="F1299" t="s">
        <v>129</v>
      </c>
      <c r="G1299" t="s">
        <v>1311</v>
      </c>
      <c r="H1299" t="s">
        <v>1312</v>
      </c>
      <c r="I1299" t="s">
        <v>3520</v>
      </c>
      <c r="J1299" t="str">
        <f t="shared" si="20"/>
        <v>var LYCEE_0081047V=L.circle([49.6794841,4.9822122], 50, {color:'green',fillColor:'green',fillOpacity: 0.5});LYCEE_0081047V.bindPopup('&lt;p align=center&gt; &lt;font size=2&gt;&lt;b&gt;&lt;u&gt;LYCEE POLYVALENT BAZEILLES&lt;/b&gt;&lt;/u&gt;&lt;br&gt; (public)&lt;br&gt;&lt;br&gt;&lt;i&gt;BAZEILLES');LYCEE_0081047V.addTo(LYCEE);</v>
      </c>
    </row>
    <row r="1300" spans="1:10" x14ac:dyDescent="0.2">
      <c r="A1300" t="s">
        <v>15</v>
      </c>
      <c r="B1300" t="s">
        <v>12</v>
      </c>
      <c r="C1300" t="s">
        <v>673</v>
      </c>
      <c r="D1300" t="s">
        <v>1442</v>
      </c>
      <c r="E1300" t="s">
        <v>4306</v>
      </c>
      <c r="F1300" t="s">
        <v>14</v>
      </c>
      <c r="G1300" t="s">
        <v>1217</v>
      </c>
      <c r="H1300" t="s">
        <v>1218</v>
      </c>
      <c r="I1300" t="s">
        <v>3530</v>
      </c>
      <c r="J1300" t="str">
        <f t="shared" si="20"/>
        <v>var LYCEE_0080006N=L.circle([49.7729701,4.7296236], 50, {color:'green',fillColor:'green',fillOpacity: 0.5});LYCEE_0080006N.bindPopup('&lt;p align=center&gt; &lt;font size=2&gt;&lt;b&gt;&lt;u&gt;LYCEE GENERAL CHANZY&lt;/b&gt;&lt;/u&gt;&lt;br&gt; (public)&lt;br&gt;&lt;br&gt;&lt;i&gt;CHARLEVILLE-MEZIERES');LYCEE_0080006N.addTo(LYCEE);</v>
      </c>
    </row>
    <row r="1301" spans="1:10" x14ac:dyDescent="0.2">
      <c r="A1301" t="s">
        <v>15</v>
      </c>
      <c r="B1301" t="s">
        <v>16</v>
      </c>
      <c r="C1301" t="s">
        <v>673</v>
      </c>
      <c r="D1301" t="s">
        <v>1442</v>
      </c>
      <c r="E1301" t="s">
        <v>4306</v>
      </c>
      <c r="F1301" t="s">
        <v>18</v>
      </c>
      <c r="G1301" t="s">
        <v>1237</v>
      </c>
      <c r="H1301" t="s">
        <v>1238</v>
      </c>
      <c r="I1301" t="s">
        <v>3531</v>
      </c>
      <c r="J1301" t="str">
        <f t="shared" si="20"/>
        <v>var LYCEE_0080007P=L.circle([49.7710212,4.7172013], 50, {color:'green',fillColor:'green',fillOpacity: 0.5});LYCEE_0080007P.bindPopup('&lt;p align=center&gt; &lt;font size=2&gt;&lt;b&gt;&lt;u&gt;LYCEE GENERAL ET TECHNOLOGIQUE SEVIGNE&lt;/b&gt;&lt;/u&gt;&lt;br&gt; (public)&lt;br&gt;&lt;br&gt;&lt;i&gt;CHARLEVILLE-MEZIERES');LYCEE_0080007P.addTo(LYCEE);</v>
      </c>
    </row>
    <row r="1302" spans="1:10" x14ac:dyDescent="0.2">
      <c r="A1302" t="s">
        <v>15</v>
      </c>
      <c r="B1302" t="s">
        <v>19</v>
      </c>
      <c r="C1302" t="s">
        <v>673</v>
      </c>
      <c r="D1302" t="s">
        <v>1442</v>
      </c>
      <c r="E1302" t="s">
        <v>4306</v>
      </c>
      <c r="F1302" t="s">
        <v>20</v>
      </c>
      <c r="G1302" t="s">
        <v>1309</v>
      </c>
      <c r="H1302" t="s">
        <v>1310</v>
      </c>
      <c r="I1302" t="s">
        <v>3532</v>
      </c>
      <c r="J1302" t="str">
        <f t="shared" si="20"/>
        <v>var LYCEE_0080008R=L.circle([49.7721921,4.7076717], 50, {color:'green',fillColor:'green',fillOpacity: 0.5});LYCEE_0080008R.bindPopup('&lt;p align=center&gt; &lt;font size=2&gt;&lt;b&gt;&lt;u&gt;LYCEE POLYVALENT FRANCOIS BAZIN&lt;/b&gt;&lt;/u&gt;&lt;br&gt; (public)&lt;br&gt;&lt;br&gt;&lt;i&gt;CHARLEVILLE-MEZIERES');LYCEE_0080008R.addTo(LYCEE);</v>
      </c>
    </row>
    <row r="1303" spans="1:10" x14ac:dyDescent="0.2">
      <c r="A1303" t="s">
        <v>15</v>
      </c>
      <c r="B1303" t="s">
        <v>21</v>
      </c>
      <c r="C1303" t="s">
        <v>673</v>
      </c>
      <c r="D1303" t="s">
        <v>1442</v>
      </c>
      <c r="E1303" t="s">
        <v>4306</v>
      </c>
      <c r="F1303" t="s">
        <v>601</v>
      </c>
      <c r="G1303" t="s">
        <v>947</v>
      </c>
      <c r="H1303" t="s">
        <v>948</v>
      </c>
      <c r="I1303" t="s">
        <v>3533</v>
      </c>
      <c r="J1303" t="str">
        <f t="shared" si="20"/>
        <v>var LYCEE_0080010T=L.circle([49.778935,4.7021335], 50, {color:'green',fillColor:'green',fillOpacity: 0.5});LYCEE_0080010T.bindPopup('&lt;p align=center&gt; &lt;font size=2&gt;&lt;b&gt;&lt;u&gt;LYCEE PROFESSIONNEL SIMONE VEIL&lt;/b&gt;&lt;/u&gt;&lt;br&gt; (public)&lt;br&gt;&lt;br&gt;&lt;i&gt;CHARLEVILLE-MEZIERES');LYCEE_0080010T.addTo(LYCEE);</v>
      </c>
    </row>
    <row r="1304" spans="1:10" x14ac:dyDescent="0.2">
      <c r="A1304" t="s">
        <v>15</v>
      </c>
      <c r="B1304" t="s">
        <v>37</v>
      </c>
      <c r="C1304" t="s">
        <v>673</v>
      </c>
      <c r="D1304" t="s">
        <v>1442</v>
      </c>
      <c r="E1304" t="s">
        <v>4306</v>
      </c>
      <c r="F1304" t="s">
        <v>38</v>
      </c>
      <c r="G1304" t="s">
        <v>1239</v>
      </c>
      <c r="H1304" t="s">
        <v>1240</v>
      </c>
      <c r="I1304" t="s">
        <v>3535</v>
      </c>
      <c r="J1304" t="str">
        <f t="shared" si="20"/>
        <v>var LYCEE_0080027L=L.circle([49.761407,4.7126167], 50, {color:'green',fillColor:'green',fillOpacity: 0.5});LYCEE_0080027L.bindPopup('&lt;p align=center&gt; &lt;font size=2&gt;&lt;b&gt;&lt;u&gt;LYCEE GENERAL ET TECHNOLOGIQUE MONGE&lt;/b&gt;&lt;/u&gt;&lt;br&gt; (public)&lt;br&gt;&lt;br&gt;&lt;i&gt;CHARLEVILLE-MEZIERES');LYCEE_0080027L.addTo(LYCEE);</v>
      </c>
    </row>
    <row r="1305" spans="1:10" x14ac:dyDescent="0.2">
      <c r="A1305" t="s">
        <v>15</v>
      </c>
      <c r="B1305" t="s">
        <v>39</v>
      </c>
      <c r="C1305" t="s">
        <v>673</v>
      </c>
      <c r="D1305" t="s">
        <v>1442</v>
      </c>
      <c r="E1305" t="s">
        <v>4306</v>
      </c>
      <c r="F1305" t="s">
        <v>40</v>
      </c>
      <c r="G1305" t="s">
        <v>1275</v>
      </c>
      <c r="H1305" t="s">
        <v>1276</v>
      </c>
      <c r="I1305" t="s">
        <v>3536</v>
      </c>
      <c r="J1305" t="str">
        <f t="shared" si="20"/>
        <v>var LYCEE_0080028M=L.circle([49.7491164,4.7133287], 50, {color:'green',fillColor:'green',fillOpacity: 0.5});LYCEE_0080028M.bindPopup('&lt;p align=center&gt; &lt;font size=2&gt;&lt;b&gt;&lt;u&gt;LYCEE PROFESSIONNEL ARMAND MALAISE&lt;/b&gt;&lt;/u&gt;&lt;br&gt; (public)&lt;br&gt;&lt;br&gt;&lt;i&gt;CHARLEVILLE-MEZIERES');LYCEE_0080028M.addTo(LYCEE);</v>
      </c>
    </row>
    <row r="1306" spans="1:10" x14ac:dyDescent="0.2">
      <c r="A1306" t="s">
        <v>15</v>
      </c>
      <c r="B1306" t="s">
        <v>78</v>
      </c>
      <c r="C1306" t="s">
        <v>674</v>
      </c>
      <c r="D1306" t="s">
        <v>1442</v>
      </c>
      <c r="E1306" t="s">
        <v>4306</v>
      </c>
      <c r="F1306" t="s">
        <v>80</v>
      </c>
      <c r="G1306" t="s">
        <v>1323</v>
      </c>
      <c r="H1306" t="s">
        <v>1324</v>
      </c>
      <c r="I1306" t="s">
        <v>3540</v>
      </c>
      <c r="J1306" t="str">
        <f t="shared" si="20"/>
        <v>var LYCEE_0080082W=L.circle([49.771685,4.7223202], 50, {color:'green',fillColor:'green',fillOpacity: 0.5});LYCEE_0080082W.bindPopup('&lt;p align=center&gt; &lt;font size=2&gt;&lt;b&gt;&lt;u&gt;LYCEE POLYVALENT SAINT PAUL&lt;/b&gt;&lt;/u&gt;&lt;br&gt; (privé)&lt;br&gt;&lt;br&gt;&lt;i&gt;CHARLEVILLE-MEZIERES');LYCEE_0080082W.addTo(LYCEE);</v>
      </c>
    </row>
    <row r="1307" spans="1:10" x14ac:dyDescent="0.2">
      <c r="A1307" t="s">
        <v>33</v>
      </c>
      <c r="B1307" t="s">
        <v>31</v>
      </c>
      <c r="C1307" t="s">
        <v>673</v>
      </c>
      <c r="D1307" t="s">
        <v>1442</v>
      </c>
      <c r="E1307" t="s">
        <v>4306</v>
      </c>
      <c r="F1307" t="s">
        <v>32</v>
      </c>
      <c r="G1307" t="s">
        <v>1219</v>
      </c>
      <c r="H1307" t="s">
        <v>1220</v>
      </c>
      <c r="I1307" t="s">
        <v>3588</v>
      </c>
      <c r="J1307" t="str">
        <f t="shared" si="20"/>
        <v>var LYCEE_0080018B=L.circle([50.1333507,4.8290853], 50, {color:'green',fillColor:'green',fillOpacity: 0.5});LYCEE_0080018B.bindPopup('&lt;p align=center&gt; &lt;font size=2&gt;&lt;b&gt;&lt;u&gt;LYCEE GENERAL VAUBAN&lt;/b&gt;&lt;/u&gt;&lt;br&gt; (public)&lt;br&gt;&lt;br&gt;&lt;i&gt;GIVET');LYCEE_0080018B.addTo(LYCEE);</v>
      </c>
    </row>
    <row r="1308" spans="1:10" x14ac:dyDescent="0.2">
      <c r="A1308" t="s">
        <v>48</v>
      </c>
      <c r="B1308" t="s">
        <v>46</v>
      </c>
      <c r="C1308" t="s">
        <v>673</v>
      </c>
      <c r="D1308" t="s">
        <v>1442</v>
      </c>
      <c r="E1308" t="s">
        <v>4306</v>
      </c>
      <c r="F1308" t="s">
        <v>47</v>
      </c>
      <c r="G1308" t="s">
        <v>1293</v>
      </c>
      <c r="H1308" t="s">
        <v>1294</v>
      </c>
      <c r="I1308" t="s">
        <v>3618</v>
      </c>
      <c r="J1308" t="str">
        <f t="shared" si="20"/>
        <v>var LYCEE_0080039Z=L.circle([49.5166054,4.3734441], 50, {color:'green',fillColor:'green',fillOpacity: 0.5});LYCEE_0080039Z.bindPopup('&lt;p align=center&gt; &lt;font size=2&gt;&lt;b&gt;&lt;u&gt;LYCEE POLYVALENT PAUL VERLAINE&lt;/b&gt;&lt;/u&gt;&lt;br&gt; (public)&lt;br&gt;&lt;br&gt;&lt;i&gt;RETHEL');LYCEE_0080039Z.addTo(LYCEE);</v>
      </c>
    </row>
    <row r="1309" spans="1:10" x14ac:dyDescent="0.2">
      <c r="A1309" t="s">
        <v>51</v>
      </c>
      <c r="B1309" t="s">
        <v>49</v>
      </c>
      <c r="C1309" t="s">
        <v>673</v>
      </c>
      <c r="D1309" t="s">
        <v>1442</v>
      </c>
      <c r="E1309" t="s">
        <v>4306</v>
      </c>
      <c r="F1309" t="s">
        <v>50</v>
      </c>
      <c r="G1309" t="s">
        <v>1295</v>
      </c>
      <c r="H1309" t="s">
        <v>1296</v>
      </c>
      <c r="I1309" t="s">
        <v>3625</v>
      </c>
      <c r="J1309" t="str">
        <f t="shared" si="20"/>
        <v>var LYCEE_0080040A=L.circle([49.9286852,4.6545239], 50, {color:'green',fillColor:'green',fillOpacity: 0.5});LYCEE_0080040A.bindPopup('&lt;p align=center&gt; &lt;font size=2&gt;&lt;b&gt;&lt;u&gt;LYCEE POLYVALENT JEAN MOULIN&lt;/b&gt;&lt;/u&gt;&lt;br&gt; (public)&lt;br&gt;&lt;br&gt;&lt;i&gt;REVIN');LYCEE_0080040A.addTo(LYCEE);</v>
      </c>
    </row>
    <row r="1310" spans="1:10" x14ac:dyDescent="0.2">
      <c r="A1310" t="s">
        <v>57</v>
      </c>
      <c r="B1310" t="s">
        <v>55</v>
      </c>
      <c r="C1310" t="s">
        <v>673</v>
      </c>
      <c r="D1310" t="s">
        <v>1442</v>
      </c>
      <c r="E1310" t="s">
        <v>4306</v>
      </c>
      <c r="F1310" t="s">
        <v>56</v>
      </c>
      <c r="G1310" t="s">
        <v>1241</v>
      </c>
      <c r="H1310" t="s">
        <v>1242</v>
      </c>
      <c r="I1310" t="s">
        <v>3638</v>
      </c>
      <c r="J1310" t="str">
        <f t="shared" si="20"/>
        <v>var LYCEE_0080045F=L.circle([49.6923329,4.9465206], 50, {color:'green',fillColor:'green',fillOpacity: 0.5});LYCEE_0080045F.bindPopup('&lt;p align=center&gt; &lt;font size=2&gt;&lt;b&gt;&lt;u&gt;LYCEE GENERAL ET TECHNOLOGIQUE PIERRE BAYLE&lt;/b&gt;&lt;/u&gt;&lt;br&gt; (public)&lt;br&gt;&lt;br&gt;&lt;i&gt;SEDAN');LYCEE_0080045F.addTo(LYCEE);</v>
      </c>
    </row>
    <row r="1311" spans="1:10" x14ac:dyDescent="0.2">
      <c r="A1311" t="s">
        <v>57</v>
      </c>
      <c r="B1311" t="s">
        <v>60</v>
      </c>
      <c r="C1311" t="s">
        <v>673</v>
      </c>
      <c r="D1311" t="s">
        <v>1442</v>
      </c>
      <c r="E1311" t="s">
        <v>4306</v>
      </c>
      <c r="F1311" t="s">
        <v>61</v>
      </c>
      <c r="G1311" t="s">
        <v>1277</v>
      </c>
      <c r="H1311" t="s">
        <v>1278</v>
      </c>
      <c r="I1311" t="s">
        <v>3640</v>
      </c>
      <c r="J1311" t="str">
        <f t="shared" si="20"/>
        <v>var LYCEE_0080047H=L.circle([49.6999484,4.9331038], 50, {color:'green',fillColor:'green',fillOpacity: 0.5});LYCEE_0080047H.bindPopup('&lt;p align=center&gt; &lt;font size=2&gt;&lt;b&gt;&lt;u&gt;LYCEE PROFESSIONNEL JEAN-BAPTISTE CLEMENT&lt;/b&gt;&lt;/u&gt;&lt;br&gt; (public)&lt;br&gt;&lt;br&gt;&lt;i&gt;SEDAN');LYCEE_0080047H.addTo(LYCEE);</v>
      </c>
    </row>
    <row r="1312" spans="1:10" x14ac:dyDescent="0.2">
      <c r="A1312" t="s">
        <v>57</v>
      </c>
      <c r="B1312" t="s">
        <v>62</v>
      </c>
      <c r="C1312" t="s">
        <v>673</v>
      </c>
      <c r="D1312" t="s">
        <v>1442</v>
      </c>
      <c r="E1312" t="s">
        <v>4306</v>
      </c>
      <c r="F1312" t="s">
        <v>63</v>
      </c>
      <c r="G1312" t="s">
        <v>1279</v>
      </c>
      <c r="H1312" t="s">
        <v>1280</v>
      </c>
      <c r="I1312" t="s">
        <v>3641</v>
      </c>
      <c r="J1312" t="str">
        <f t="shared" si="20"/>
        <v>var LYCEE_0080048J=L.circle([49.7030608,4.9469312], 50, {color:'green',fillColor:'green',fillOpacity: 0.5});LYCEE_0080048J.bindPopup('&lt;p align=center&gt; &lt;font size=2&gt;&lt;b&gt;&lt;u&gt;LYCEE PROFESSIONNEL LE CHATEAU&lt;/b&gt;&lt;/u&gt;&lt;br&gt; (public)&lt;br&gt;&lt;br&gt;&lt;i&gt;SEDAN');LYCEE_0080048J.addTo(LYCEE);</v>
      </c>
    </row>
    <row r="1313" spans="1:10" x14ac:dyDescent="0.2">
      <c r="A1313" t="s">
        <v>57</v>
      </c>
      <c r="B1313" t="s">
        <v>75</v>
      </c>
      <c r="C1313" t="s">
        <v>674</v>
      </c>
      <c r="D1313" t="s">
        <v>1442</v>
      </c>
      <c r="E1313" t="s">
        <v>4306</v>
      </c>
      <c r="F1313" t="s">
        <v>77</v>
      </c>
      <c r="G1313" t="s">
        <v>1169</v>
      </c>
      <c r="H1313" t="s">
        <v>1170</v>
      </c>
      <c r="I1313" t="s">
        <v>3642</v>
      </c>
      <c r="J1313" t="str">
        <f t="shared" si="20"/>
        <v>var LYCEE_0080081V=L.circle([49.7000019,4.9304687], 50, {color:'green',fillColor:'green',fillOpacity: 0.5});LYCEE_0080081V.bindPopup('&lt;p align=center&gt; &lt;font size=2&gt;&lt;b&gt;&lt;u&gt;LYCEE GENERAL MABILLON&lt;/b&gt;&lt;/u&gt;&lt;br&gt; (privé)&lt;br&gt;&lt;br&gt;&lt;i&gt;SEDAN');LYCEE_0080081V.addTo(LYCEE);</v>
      </c>
    </row>
    <row r="1314" spans="1:10" x14ac:dyDescent="0.2">
      <c r="A1314" t="s">
        <v>69</v>
      </c>
      <c r="B1314" t="s">
        <v>67</v>
      </c>
      <c r="C1314" t="s">
        <v>673</v>
      </c>
      <c r="D1314" t="s">
        <v>1442</v>
      </c>
      <c r="E1314" t="s">
        <v>4306</v>
      </c>
      <c r="F1314" t="s">
        <v>68</v>
      </c>
      <c r="G1314" t="s">
        <v>1221</v>
      </c>
      <c r="H1314" t="s">
        <v>1222</v>
      </c>
      <c r="I1314" t="s">
        <v>3671</v>
      </c>
      <c r="J1314" t="str">
        <f t="shared" si="20"/>
        <v>var LYCEE_0080053P=L.circle([49.3972499,4.6970741], 50, {color:'green',fillColor:'green',fillOpacity: 0.5});LYCEE_0080053P.bindPopup('&lt;p align=center&gt; &lt;font size=2&gt;&lt;b&gt;&lt;u&gt;LYCEE GENERAL THOMAS MASARYK&lt;/b&gt;&lt;/u&gt;&lt;br&gt; (public)&lt;br&gt;&lt;br&gt;&lt;i&gt;VOUZIERS');LYCEE_0080053P.addTo(LYCEE);</v>
      </c>
    </row>
    <row r="1315" spans="1:10" x14ac:dyDescent="0.2">
      <c r="A1315" t="s">
        <v>69</v>
      </c>
      <c r="B1315" t="s">
        <v>88</v>
      </c>
      <c r="C1315" t="s">
        <v>674</v>
      </c>
      <c r="D1315" t="s">
        <v>1442</v>
      </c>
      <c r="E1315" t="s">
        <v>4306</v>
      </c>
      <c r="F1315" t="s">
        <v>90</v>
      </c>
      <c r="G1315" t="s">
        <v>1165</v>
      </c>
      <c r="H1315" t="s">
        <v>1166</v>
      </c>
      <c r="I1315" t="s">
        <v>6538</v>
      </c>
      <c r="J1315" t="str">
        <f t="shared" si="20"/>
        <v>var LYCEE_0080093H=L.circle([49.3974608,4.6979957], 50, {color:'green',fillColor:'green',fillOpacity: 0.5});LYCEE_0080093H.bindPopup('&lt;p align=center&gt; &lt;font size=2&gt;&lt;b&gt;&lt;u&gt;LYCEE PROFESSIONNEL JEANNE D\'ARC&lt;/b&gt;&lt;/u&gt;&lt;br&gt; (privé)&lt;br&gt;&lt;br&gt;&lt;i&gt;VOUZIERS');LYCEE_0080093H.addTo(LYCEE);</v>
      </c>
    </row>
    <row r="1316" spans="1:10" x14ac:dyDescent="0.2">
      <c r="A1316" t="s">
        <v>152</v>
      </c>
      <c r="B1316" t="s">
        <v>150</v>
      </c>
      <c r="C1316" t="s">
        <v>673</v>
      </c>
      <c r="D1316" t="s">
        <v>1442</v>
      </c>
      <c r="E1316" t="s">
        <v>4306</v>
      </c>
      <c r="F1316" t="s">
        <v>151</v>
      </c>
      <c r="G1316" t="s">
        <v>1027</v>
      </c>
      <c r="H1316" t="s">
        <v>1028</v>
      </c>
      <c r="I1316" t="s">
        <v>3693</v>
      </c>
      <c r="J1316" t="str">
        <f t="shared" si="20"/>
        <v>var LYCEE_0100003Z=L.circle([48.2281029,4.7052908], 50, {color:'green',fillColor:'green',fillOpacity: 0.5});LYCEE_0100003Z.bindPopup('&lt;p align=center&gt; &lt;font size=2&gt;&lt;b&gt;&lt;u&gt;LYCEE POLYVALENT GASTON BACHELARD&lt;/b&gt;&lt;/u&gt;&lt;br&gt; (public)&lt;br&gt;&lt;br&gt;&lt;i&gt;BAR-SUR-AUBE');LYCEE_0100003Z.addTo(LYCEE);</v>
      </c>
    </row>
    <row r="1317" spans="1:10" x14ac:dyDescent="0.2">
      <c r="A1317" t="s">
        <v>155</v>
      </c>
      <c r="B1317" t="s">
        <v>153</v>
      </c>
      <c r="C1317" t="s">
        <v>673</v>
      </c>
      <c r="D1317" t="s">
        <v>1442</v>
      </c>
      <c r="E1317" t="s">
        <v>4306</v>
      </c>
      <c r="F1317" t="s">
        <v>154</v>
      </c>
      <c r="G1317" t="s">
        <v>1363</v>
      </c>
      <c r="H1317" t="s">
        <v>1364</v>
      </c>
      <c r="I1317" t="s">
        <v>3699</v>
      </c>
      <c r="J1317" t="str">
        <f t="shared" si="20"/>
        <v>var LYCEE_0100004A=L.circle([48.1114108,4.3883733], 50, {color:'green',fillColor:'green',fillOpacity: 0.5});LYCEE_0100004A.bindPopup('&lt;p align=center&gt; &lt;font size=2&gt;&lt;b&gt;&lt;u&gt;LYCEE PROFESSIONNEL VAL MORE&lt;/b&gt;&lt;/u&gt;&lt;br&gt; (public)&lt;br&gt;&lt;br&gt;&lt;i&gt;BAR-SUR-SEINE');LYCEE_0100004A.addTo(LYCEE);</v>
      </c>
    </row>
    <row r="1318" spans="1:10" x14ac:dyDescent="0.2">
      <c r="A1318" t="s">
        <v>177</v>
      </c>
      <c r="B1318" t="s">
        <v>175</v>
      </c>
      <c r="C1318" t="s">
        <v>673</v>
      </c>
      <c r="D1318" t="s">
        <v>1442</v>
      </c>
      <c r="E1318" t="s">
        <v>4306</v>
      </c>
      <c r="F1318" t="s">
        <v>176</v>
      </c>
      <c r="G1318" t="s">
        <v>1243</v>
      </c>
      <c r="H1318" t="s">
        <v>1244</v>
      </c>
      <c r="I1318" t="s">
        <v>3764</v>
      </c>
      <c r="J1318" t="str">
        <f t="shared" si="20"/>
        <v>var LYCEE_0100015M=L.circle([48.515122,3.7161621], 50, {color:'green',fillColor:'green',fillOpacity: 0.5});LYCEE_0100015M.bindPopup('&lt;p align=center&gt; &lt;font size=2&gt;&lt;b&gt;&lt;u&gt;LYCEE GENERAL ET TECHNOLOGIQUE F. ET I. JOLIOT CURIE&lt;/b&gt;&lt;/u&gt;&lt;br&gt; (public)&lt;br&gt;&lt;br&gt;&lt;i&gt;ROMILLY-SUR-SEINE');LYCEE_0100015M.addTo(LYCEE);</v>
      </c>
    </row>
    <row r="1319" spans="1:10" x14ac:dyDescent="0.2">
      <c r="A1319" t="s">
        <v>177</v>
      </c>
      <c r="B1319" t="s">
        <v>178</v>
      </c>
      <c r="C1319" t="s">
        <v>673</v>
      </c>
      <c r="D1319" t="s">
        <v>1442</v>
      </c>
      <c r="E1319" t="s">
        <v>4306</v>
      </c>
      <c r="F1319" t="s">
        <v>179</v>
      </c>
      <c r="G1319" t="s">
        <v>1271</v>
      </c>
      <c r="H1319" t="s">
        <v>1272</v>
      </c>
      <c r="I1319" t="s">
        <v>3765</v>
      </c>
      <c r="J1319" t="str">
        <f t="shared" si="20"/>
        <v>var LYCEE_0100016N=L.circle([48.5169346,3.7170874], 50, {color:'green',fillColor:'green',fillOpacity: 0.5});LYCEE_0100016N.bindPopup('&lt;p align=center&gt; &lt;font size=2&gt;&lt;b&gt;&lt;u&gt;LYCEE PROFESSIONNEL DENIS DIDEROT&lt;/b&gt;&lt;/u&gt;&lt;br&gt; (public)&lt;br&gt;&lt;br&gt;&lt;i&gt;ROMILLY-SUR-SEINE');LYCEE_0100016N.addTo(LYCEE);</v>
      </c>
    </row>
    <row r="1320" spans="1:10" x14ac:dyDescent="0.2">
      <c r="A1320" t="s">
        <v>211</v>
      </c>
      <c r="B1320" t="s">
        <v>258</v>
      </c>
      <c r="C1320" t="s">
        <v>673</v>
      </c>
      <c r="D1320" t="s">
        <v>1442</v>
      </c>
      <c r="E1320" t="s">
        <v>4306</v>
      </c>
      <c r="F1320" t="s">
        <v>259</v>
      </c>
      <c r="G1320" t="s">
        <v>1247</v>
      </c>
      <c r="H1320" t="s">
        <v>1248</v>
      </c>
      <c r="I1320" t="s">
        <v>3795</v>
      </c>
      <c r="J1320" t="str">
        <f t="shared" si="20"/>
        <v>var LYCEE_0101016A=L.circle([48.2919226,4.0247894], 50, {color:'green',fillColor:'green',fillOpacity: 0.5});LYCEE_0101016A.bindPopup('&lt;p align=center&gt; &lt;font size=2&gt;&lt;b&gt;&lt;u&gt;LYCEE GENERAL ET TECHNOLOGIQUE EDOUARD HERRIOT&lt;/b&gt;&lt;/u&gt;&lt;br&gt; (public)&lt;br&gt;&lt;br&gt;&lt;i&gt;SAINTE-SAVINE');LYCEE_0101016A.addTo(LYCEE);</v>
      </c>
    </row>
    <row r="1321" spans="1:10" x14ac:dyDescent="0.2">
      <c r="A1321" t="s">
        <v>211</v>
      </c>
      <c r="B1321" t="s">
        <v>260</v>
      </c>
      <c r="C1321" t="s">
        <v>673</v>
      </c>
      <c r="D1321" t="s">
        <v>1442</v>
      </c>
      <c r="E1321" t="s">
        <v>4306</v>
      </c>
      <c r="F1321" t="s">
        <v>259</v>
      </c>
      <c r="G1321" t="s">
        <v>1247</v>
      </c>
      <c r="H1321" t="s">
        <v>1248</v>
      </c>
      <c r="I1321" t="s">
        <v>3796</v>
      </c>
      <c r="J1321" t="str">
        <f t="shared" si="20"/>
        <v>var LYCEE_0101022G=L.circle([48.2919226,4.0247894], 50, {color:'green',fillColor:'green',fillOpacity: 0.5});LYCEE_0101022G.bindPopup('&lt;p align=center&gt; &lt;font size=2&gt;&lt;b&gt;&lt;u&gt;LYCEE PROFESSIONNEL EDOUARD HERRIOT&lt;/b&gt;&lt;/u&gt;&lt;br&gt; (public)&lt;br&gt;&lt;br&gt;&lt;i&gt;SAINTE-SAVINE');LYCEE_0101022G.addTo(LYCEE);</v>
      </c>
    </row>
    <row r="1322" spans="1:10" x14ac:dyDescent="0.2">
      <c r="A1322" t="s">
        <v>185</v>
      </c>
      <c r="B1322" t="s">
        <v>183</v>
      </c>
      <c r="C1322" t="s">
        <v>673</v>
      </c>
      <c r="D1322" t="s">
        <v>1442</v>
      </c>
      <c r="E1322" t="s">
        <v>4306</v>
      </c>
      <c r="F1322" t="s">
        <v>184</v>
      </c>
      <c r="G1322" t="s">
        <v>1245</v>
      </c>
      <c r="H1322" t="s">
        <v>1246</v>
      </c>
      <c r="I1322" t="s">
        <v>3805</v>
      </c>
      <c r="J1322" t="str">
        <f t="shared" si="20"/>
        <v>var LYCEE_0100022V=L.circle([48.2700513,4.0802402], 50, {color:'green',fillColor:'green',fillOpacity: 0.5});LYCEE_0100022V.bindPopup('&lt;p align=center&gt; &lt;font size=2&gt;&lt;b&gt;&lt;u&gt;LYCEE GENERAL ET TECHNOLOGIQUE CHRESTIEN DE TROYES&lt;/b&gt;&lt;/u&gt;&lt;br&gt; (public)&lt;br&gt;&lt;br&gt;&lt;i&gt;TROYES');LYCEE_0100022V.addTo(LYCEE);</v>
      </c>
    </row>
    <row r="1323" spans="1:10" x14ac:dyDescent="0.2">
      <c r="A1323" t="s">
        <v>185</v>
      </c>
      <c r="B1323" t="s">
        <v>186</v>
      </c>
      <c r="C1323" t="s">
        <v>673</v>
      </c>
      <c r="D1323" t="s">
        <v>1442</v>
      </c>
      <c r="E1323" t="s">
        <v>4306</v>
      </c>
      <c r="F1323" t="s">
        <v>187</v>
      </c>
      <c r="G1323" t="s">
        <v>1297</v>
      </c>
      <c r="H1323" t="s">
        <v>1298</v>
      </c>
      <c r="I1323" t="s">
        <v>3806</v>
      </c>
      <c r="J1323" t="str">
        <f t="shared" si="20"/>
        <v>var LYCEE_0100023W=L.circle([48.3051616,4.0617258], 50, {color:'green',fillColor:'green',fillOpacity: 0.5});LYCEE_0100023W.bindPopup('&lt;p align=center&gt; &lt;font size=2&gt;&lt;b&gt;&lt;u&gt;LYCEE POLYVALENT MARIE DE CHAMPAGNE&lt;/b&gt;&lt;/u&gt;&lt;br&gt; (public)&lt;br&gt;&lt;br&gt;&lt;i&gt;TROYES');LYCEE_0100023W.addTo(LYCEE);</v>
      </c>
    </row>
    <row r="1324" spans="1:10" x14ac:dyDescent="0.2">
      <c r="A1324" t="s">
        <v>185</v>
      </c>
      <c r="B1324" t="s">
        <v>188</v>
      </c>
      <c r="C1324" t="s">
        <v>673</v>
      </c>
      <c r="D1324" t="s">
        <v>1442</v>
      </c>
      <c r="E1324" t="s">
        <v>4306</v>
      </c>
      <c r="F1324" t="s">
        <v>189</v>
      </c>
      <c r="G1324" t="s">
        <v>1299</v>
      </c>
      <c r="H1324" t="s">
        <v>1300</v>
      </c>
      <c r="I1324" t="s">
        <v>3807</v>
      </c>
      <c r="J1324" t="str">
        <f t="shared" si="20"/>
        <v>var LYCEE_0100025Y=L.circle([48.2735204,4.0751837], 50, {color:'green',fillColor:'green',fillOpacity: 0.5});LYCEE_0100025Y.bindPopup('&lt;p align=center&gt; &lt;font size=2&gt;&lt;b&gt;&lt;u&gt;LYCEE POLYVALENT LES LOMBARDS&lt;/b&gt;&lt;/u&gt;&lt;br&gt; (public)&lt;br&gt;&lt;br&gt;&lt;i&gt;TROYES');LYCEE_0100025Y.addTo(LYCEE);</v>
      </c>
    </row>
    <row r="1325" spans="1:10" x14ac:dyDescent="0.2">
      <c r="A1325" t="s">
        <v>185</v>
      </c>
      <c r="B1325" t="s">
        <v>200</v>
      </c>
      <c r="C1325" t="s">
        <v>674</v>
      </c>
      <c r="D1325" t="s">
        <v>1442</v>
      </c>
      <c r="E1325" t="s">
        <v>4306</v>
      </c>
      <c r="F1325" t="s">
        <v>201</v>
      </c>
      <c r="G1325" t="s">
        <v>1181</v>
      </c>
      <c r="H1325" t="s">
        <v>1182</v>
      </c>
      <c r="I1325" t="s">
        <v>3810</v>
      </c>
      <c r="J1325" t="str">
        <f t="shared" si="20"/>
        <v>var LYCEE_0100046W=L.circle([48.295504,4.0742785], 50, {color:'green',fillColor:'green',fillOpacity: 0.5});LYCEE_0100046W.bindPopup('&lt;p align=center&gt; &lt;font size=2&gt;&lt;b&gt;&lt;u&gt;LYCEE GENERAL ST FRANCOIS DE SALES&lt;/b&gt;&lt;/u&gt;&lt;br&gt; (privé)&lt;br&gt;&lt;br&gt;&lt;i&gt;TROYES');LYCEE_0100046W.addTo(LYCEE);</v>
      </c>
    </row>
    <row r="1326" spans="1:10" x14ac:dyDescent="0.2">
      <c r="A1326" t="s">
        <v>185</v>
      </c>
      <c r="B1326" t="s">
        <v>202</v>
      </c>
      <c r="C1326" t="s">
        <v>674</v>
      </c>
      <c r="D1326" t="s">
        <v>1442</v>
      </c>
      <c r="E1326" t="s">
        <v>4306</v>
      </c>
      <c r="F1326" t="s">
        <v>203</v>
      </c>
      <c r="G1326" t="s">
        <v>1229</v>
      </c>
      <c r="H1326" t="s">
        <v>1230</v>
      </c>
      <c r="I1326" t="s">
        <v>3811</v>
      </c>
      <c r="J1326" t="str">
        <f t="shared" si="20"/>
        <v>var LYCEE_0100047X=L.circle([48.2967947,4.0705653], 50, {color:'green',fillColor:'green',fillOpacity: 0.5});LYCEE_0100047X.bindPopup('&lt;p align=center&gt; &lt;font size=2&gt;&lt;b&gt;&lt;u&gt;LYCEE GENERAL ST BERNARD&lt;/b&gt;&lt;/u&gt;&lt;br&gt; (privé)&lt;br&gt;&lt;br&gt;&lt;i&gt;TROYES');LYCEE_0100047X.addTo(LYCEE);</v>
      </c>
    </row>
    <row r="1327" spans="1:10" x14ac:dyDescent="0.2">
      <c r="A1327" t="s">
        <v>185</v>
      </c>
      <c r="B1327" t="s">
        <v>218</v>
      </c>
      <c r="C1327" t="s">
        <v>674</v>
      </c>
      <c r="D1327" t="s">
        <v>1442</v>
      </c>
      <c r="E1327" t="s">
        <v>4306</v>
      </c>
      <c r="F1327" t="s">
        <v>220</v>
      </c>
      <c r="G1327" t="s">
        <v>1331</v>
      </c>
      <c r="H1327" t="s">
        <v>1332</v>
      </c>
      <c r="I1327" t="s">
        <v>3814</v>
      </c>
      <c r="J1327" t="str">
        <f t="shared" si="20"/>
        <v>var LYCEE_0100059K=L.circle([48.2971801,4.082211], 50, {color:'green',fillColor:'green',fillOpacity: 0.5});LYCEE_0100059K.bindPopup('&lt;p align=center&gt; &lt;font size=2&gt;&lt;b&gt;&lt;u&gt;LYCEE TECHNOLOGIQUE LA SALLE&lt;/b&gt;&lt;/u&gt;&lt;br&gt; (privé)&lt;br&gt;&lt;br&gt;&lt;i&gt;TROYES');LYCEE_0100059K.addTo(LYCEE);</v>
      </c>
    </row>
    <row r="1328" spans="1:10" x14ac:dyDescent="0.2">
      <c r="A1328" t="s">
        <v>185</v>
      </c>
      <c r="B1328" t="s">
        <v>221</v>
      </c>
      <c r="C1328" t="s">
        <v>674</v>
      </c>
      <c r="D1328" t="s">
        <v>1442</v>
      </c>
      <c r="E1328" t="s">
        <v>4306</v>
      </c>
      <c r="F1328" t="s">
        <v>222</v>
      </c>
      <c r="G1328" t="s">
        <v>1367</v>
      </c>
      <c r="H1328" t="s">
        <v>1368</v>
      </c>
      <c r="I1328" t="s">
        <v>3815</v>
      </c>
      <c r="J1328" t="str">
        <f t="shared" si="20"/>
        <v>var LYCEE_0100063P=L.circle([48.3047432,4.0786426], 50, {color:'green',fillColor:'green',fillOpacity: 0.5});LYCEE_0100063P.bindPopup('&lt;p align=center&gt; &lt;font size=2&gt;&lt;b&gt;&lt;u&gt;LYCEE PROFESSIONNEL LEONIE AVIAT&lt;/b&gt;&lt;/u&gt;&lt;br&gt; (privé)&lt;br&gt;&lt;br&gt;&lt;i&gt;TROYES');LYCEE_0100063P.addTo(LYCEE);</v>
      </c>
    </row>
    <row r="1329" spans="1:10" x14ac:dyDescent="0.2">
      <c r="A1329" t="s">
        <v>185</v>
      </c>
      <c r="B1329" t="s">
        <v>223</v>
      </c>
      <c r="C1329" t="s">
        <v>674</v>
      </c>
      <c r="D1329" t="s">
        <v>1442</v>
      </c>
      <c r="E1329" t="s">
        <v>4306</v>
      </c>
      <c r="F1329" t="s">
        <v>224</v>
      </c>
      <c r="G1329" t="s">
        <v>1369</v>
      </c>
      <c r="H1329" t="s">
        <v>1370</v>
      </c>
      <c r="I1329" t="s">
        <v>3816</v>
      </c>
      <c r="J1329" t="str">
        <f t="shared" si="20"/>
        <v>var LYCEE_0100078F=L.circle([48.2904327,4.0662184], 50, {color:'green',fillColor:'green',fillOpacity: 0.5});LYCEE_0100078F.bindPopup('&lt;p align=center&gt; &lt;font size=2&gt;&lt;b&gt;&lt;u&gt;LYCEE PROFESSIONNEL JEANNE MANCE&lt;/b&gt;&lt;/u&gt;&lt;br&gt; (privé)&lt;br&gt;&lt;br&gt;&lt;i&gt;TROYES');LYCEE_0100078F.addTo(LYCEE);</v>
      </c>
    </row>
    <row r="1330" spans="1:10" x14ac:dyDescent="0.2">
      <c r="A1330" t="s">
        <v>185</v>
      </c>
      <c r="B1330" t="s">
        <v>251</v>
      </c>
      <c r="C1330" t="s">
        <v>673</v>
      </c>
      <c r="D1330" t="s">
        <v>1442</v>
      </c>
      <c r="E1330" t="s">
        <v>4306</v>
      </c>
      <c r="F1330" t="s">
        <v>252</v>
      </c>
      <c r="G1330" t="s">
        <v>1359</v>
      </c>
      <c r="H1330" t="s">
        <v>1360</v>
      </c>
      <c r="I1330" t="s">
        <v>3852</v>
      </c>
      <c r="J1330" t="str">
        <f t="shared" si="20"/>
        <v>var LYCEE_0100945Y=L.circle([48.3155632,4.0708254], 50, {color:'green',fillColor:'green',fillOpacity: 0.5});LYCEE_0100945Y.bindPopup('&lt;p align=center&gt; &lt;font size=2&gt;&lt;b&gt;&lt;u&gt;LYCEE PROFESSIONNEL GABRIEL VOISIN&lt;/b&gt;&lt;/u&gt;&lt;br&gt; (public)&lt;br&gt;&lt;br&gt;&lt;i&gt;TROYES');LYCEE_0100945Y.addTo(LYCEE);</v>
      </c>
    </row>
    <row r="1331" spans="1:10" x14ac:dyDescent="0.2">
      <c r="A1331" t="s">
        <v>185</v>
      </c>
      <c r="B1331" t="s">
        <v>257</v>
      </c>
      <c r="C1331" t="s">
        <v>674</v>
      </c>
      <c r="D1331" t="s">
        <v>1442</v>
      </c>
      <c r="E1331" t="s">
        <v>4306</v>
      </c>
      <c r="F1331" t="s">
        <v>220</v>
      </c>
      <c r="G1331" t="s">
        <v>1291</v>
      </c>
      <c r="H1331" t="s">
        <v>1292</v>
      </c>
      <c r="I1331" t="s">
        <v>3857</v>
      </c>
      <c r="J1331" t="str">
        <f t="shared" si="20"/>
        <v>var LYCEE_0101015Z=L.circle([48.2975004,4.0818211], 50, {color:'green',fillColor:'green',fillOpacity: 0.5});LYCEE_0101015Z.bindPopup('&lt;p align=center&gt; &lt;font size=2&gt;&lt;b&gt;&lt;u&gt;LYCEE PROFESSIONNEL LA SALLE&lt;/b&gt;&lt;/u&gt;&lt;br&gt; (privé)&lt;br&gt;&lt;br&gt;&lt;i&gt;TROYES');LYCEE_0101015Z.addTo(LYCEE);</v>
      </c>
    </row>
    <row r="1332" spans="1:10" x14ac:dyDescent="0.2">
      <c r="A1332" t="s">
        <v>185</v>
      </c>
      <c r="B1332" t="s">
        <v>261</v>
      </c>
      <c r="C1332" t="s">
        <v>673</v>
      </c>
      <c r="D1332" t="s">
        <v>1442</v>
      </c>
      <c r="E1332" t="s">
        <v>4306</v>
      </c>
      <c r="F1332" t="s">
        <v>262</v>
      </c>
      <c r="G1332" t="s">
        <v>1223</v>
      </c>
      <c r="H1332" t="s">
        <v>1224</v>
      </c>
      <c r="I1332" t="s">
        <v>3859</v>
      </c>
      <c r="J1332" t="str">
        <f t="shared" si="20"/>
        <v>var LYCEE_0101028N=L.circle([48.2919217,4.0788493], 50, {color:'green',fillColor:'green',fillOpacity: 0.5});LYCEE_0101028N.bindPopup('&lt;p align=center&gt; &lt;font size=2&gt;&lt;b&gt;&lt;u&gt;LYCEE GENERAL CAMILLE CLAUDEL&lt;/b&gt;&lt;/u&gt;&lt;br&gt; (public)&lt;br&gt;&lt;br&gt;&lt;i&gt;TROYES');LYCEE_0101028N.addTo(LYCEE);</v>
      </c>
    </row>
    <row r="1333" spans="1:10" x14ac:dyDescent="0.2">
      <c r="A1333" t="s">
        <v>365</v>
      </c>
      <c r="B1333" t="s">
        <v>363</v>
      </c>
      <c r="C1333" t="s">
        <v>673</v>
      </c>
      <c r="D1333" t="s">
        <v>1442</v>
      </c>
      <c r="E1333" t="s">
        <v>4306</v>
      </c>
      <c r="F1333" t="s">
        <v>364</v>
      </c>
      <c r="G1333" t="s">
        <v>1225</v>
      </c>
      <c r="H1333" t="s">
        <v>1226</v>
      </c>
      <c r="I1333" t="s">
        <v>3886</v>
      </c>
      <c r="J1333" t="str">
        <f t="shared" si="20"/>
        <v>var LYCEE_0510006E=L.circle([48.959898,4.3628692], 50, {color:'green',fillColor:'green',fillOpacity: 0.5});LYCEE_0510006E.bindPopup('&lt;p align=center&gt; &lt;font size=2&gt;&lt;b&gt;&lt;u&gt;LYCEE GENERAL PIERRE BAYEN&lt;/b&gt;&lt;/u&gt;&lt;br&gt; (public)&lt;br&gt;&lt;br&gt;&lt;i&gt;CHALONS-EN-CHAMPAGNE');LYCEE_0510006E.addTo(LYCEE);</v>
      </c>
    </row>
    <row r="1334" spans="1:10" x14ac:dyDescent="0.2">
      <c r="A1334" t="s">
        <v>365</v>
      </c>
      <c r="B1334" t="s">
        <v>366</v>
      </c>
      <c r="C1334" t="s">
        <v>673</v>
      </c>
      <c r="D1334" t="s">
        <v>1442</v>
      </c>
      <c r="E1334" t="s">
        <v>4306</v>
      </c>
      <c r="F1334" t="s">
        <v>367</v>
      </c>
      <c r="G1334" t="s">
        <v>1301</v>
      </c>
      <c r="H1334" t="s">
        <v>1302</v>
      </c>
      <c r="I1334" t="s">
        <v>3887</v>
      </c>
      <c r="J1334" t="str">
        <f t="shared" si="20"/>
        <v>var LYCEE_0510007F=L.circle([48.9763787,4.3612957], 50, {color:'green',fillColor:'green',fillOpacity: 0.5});LYCEE_0510007F.bindPopup('&lt;p align=center&gt; &lt;font size=2&gt;&lt;b&gt;&lt;u&gt;LYCEE POLYVALENT ETIENNE OEHMICHEN&lt;/b&gt;&lt;/u&gt;&lt;br&gt; (public)&lt;br&gt;&lt;br&gt;&lt;i&gt;CHALONS-EN-CHAMPAGNE');LYCEE_0510007F.addTo(LYCEE);</v>
      </c>
    </row>
    <row r="1335" spans="1:10" x14ac:dyDescent="0.2">
      <c r="A1335" t="s">
        <v>365</v>
      </c>
      <c r="B1335" t="s">
        <v>464</v>
      </c>
      <c r="C1335" t="s">
        <v>674</v>
      </c>
      <c r="D1335" t="s">
        <v>1442</v>
      </c>
      <c r="E1335" t="s">
        <v>4306</v>
      </c>
      <c r="F1335" t="s">
        <v>465</v>
      </c>
      <c r="G1335" t="s">
        <v>1329</v>
      </c>
      <c r="H1335" t="s">
        <v>1330</v>
      </c>
      <c r="I1335" t="s">
        <v>3907</v>
      </c>
      <c r="J1335" t="str">
        <f t="shared" si="20"/>
        <v>var LYCEE_0511147V=L.circle([48.9785277,4.3607891], 50, {color:'green',fillColor:'green',fillOpacity: 0.5});LYCEE_0511147V.bindPopup('&lt;p align=center&gt; &lt;font size=2&gt;&lt;b&gt;&lt;u&gt;LYCEE POLYVALENT FREDERIC OZANAM&lt;/b&gt;&lt;/u&gt;&lt;br&gt; (privé)&lt;br&gt;&lt;br&gt;&lt;i&gt;CHALONS-EN-CHAMPAGNE');LYCEE_0511147V.addTo(LYCEE);</v>
      </c>
    </row>
    <row r="1336" spans="1:10" x14ac:dyDescent="0.2">
      <c r="A1336" t="s">
        <v>365</v>
      </c>
      <c r="B1336" t="s">
        <v>540</v>
      </c>
      <c r="C1336" t="s">
        <v>673</v>
      </c>
      <c r="D1336" t="s">
        <v>1442</v>
      </c>
      <c r="E1336" t="s">
        <v>4306</v>
      </c>
      <c r="F1336" t="s">
        <v>541</v>
      </c>
      <c r="G1336" t="s">
        <v>1319</v>
      </c>
      <c r="H1336" t="s">
        <v>1320</v>
      </c>
      <c r="I1336" t="s">
        <v>3920</v>
      </c>
      <c r="J1336" t="str">
        <f t="shared" si="20"/>
        <v>var LYCEE_0511951U=L.circle([48.9549912,4.3414881], 50, {color:'green',fillColor:'green',fillOpacity: 0.5});LYCEE_0511951U.bindPopup('&lt;p align=center&gt; &lt;font size=2&gt;&lt;b&gt;&lt;u&gt;LYCEE POLYVALENT JEAN TALON&lt;/b&gt;&lt;/u&gt;&lt;br&gt; (public)&lt;br&gt;&lt;br&gt;&lt;i&gt;CHALONS-EN-CHAMPAGNE');LYCEE_0511951U.addTo(LYCEE);</v>
      </c>
    </row>
    <row r="1337" spans="1:10" x14ac:dyDescent="0.2">
      <c r="A1337" t="s">
        <v>372</v>
      </c>
      <c r="B1337" t="s">
        <v>433</v>
      </c>
      <c r="C1337" t="s">
        <v>673</v>
      </c>
      <c r="D1337" t="s">
        <v>1442</v>
      </c>
      <c r="E1337" t="s">
        <v>4306</v>
      </c>
      <c r="F1337" t="s">
        <v>580</v>
      </c>
      <c r="G1337" t="s">
        <v>1313</v>
      </c>
      <c r="H1337" t="s">
        <v>1314</v>
      </c>
      <c r="I1337" t="s">
        <v>3936</v>
      </c>
      <c r="J1337" t="str">
        <f t="shared" si="20"/>
        <v>var LYCEE_0510068X=L.circle([49.0394291,3.9651992], 50, {color:'green',fillColor:'green',fillOpacity: 0.5});LYCEE_0510068X.bindPopup('&lt;p align=center&gt; &lt;font size=2&gt;&lt;b&gt;&lt;u&gt;LYCEE POLYVALENT EUROPEEN STEPHANE HESSEL&lt;/b&gt;&lt;/u&gt;&lt;br&gt; (public)&lt;br&gt;&lt;br&gt;&lt;i&gt;EPERNAY');LYCEE_0510068X.addTo(LYCEE);</v>
      </c>
    </row>
    <row r="1338" spans="1:10" x14ac:dyDescent="0.2">
      <c r="A1338" t="s">
        <v>372</v>
      </c>
      <c r="B1338" t="s">
        <v>450</v>
      </c>
      <c r="C1338" t="s">
        <v>674</v>
      </c>
      <c r="D1338" t="s">
        <v>1442</v>
      </c>
      <c r="E1338" t="s">
        <v>4306</v>
      </c>
      <c r="F1338" t="s">
        <v>451</v>
      </c>
      <c r="G1338" t="s">
        <v>1195</v>
      </c>
      <c r="H1338" t="s">
        <v>1196</v>
      </c>
      <c r="I1338" t="s">
        <v>3945</v>
      </c>
      <c r="J1338" t="str">
        <f t="shared" si="20"/>
        <v>var LYCEE_0511135G=L.circle([49.0415102,3.9574248], 50, {color:'green',fillColor:'green',fillOpacity: 0.5});LYCEE_0511135G.bindPopup('&lt;p align=center&gt; &lt;font size=2&gt;&lt;b&gt;&lt;u&gt;LYCEE GENERAL NOTRE-DAME ST VICTOR&lt;/b&gt;&lt;/u&gt;&lt;br&gt; (privé)&lt;br&gt;&lt;br&gt;&lt;i&gt;EPERNAY');LYCEE_0511135G.addTo(LYCEE);</v>
      </c>
    </row>
    <row r="1339" spans="1:10" x14ac:dyDescent="0.2">
      <c r="A1339" t="s">
        <v>372</v>
      </c>
      <c r="B1339" t="s">
        <v>466</v>
      </c>
      <c r="C1339" t="s">
        <v>674</v>
      </c>
      <c r="D1339" t="s">
        <v>1442</v>
      </c>
      <c r="E1339" t="s">
        <v>4306</v>
      </c>
      <c r="F1339" t="s">
        <v>467</v>
      </c>
      <c r="G1339" t="s">
        <v>1195</v>
      </c>
      <c r="H1339" t="s">
        <v>1196</v>
      </c>
      <c r="I1339" t="s">
        <v>3946</v>
      </c>
      <c r="J1339" t="str">
        <f t="shared" si="20"/>
        <v>var LYCEE_0511149X=L.circle([49.0415102,3.9574248], 50, {color:'green',fillColor:'green',fillOpacity: 0.5});LYCEE_0511149X.bindPopup('&lt;p align=center&gt; &lt;font size=2&gt;&lt;b&gt;&lt;u&gt;LYCEE PROFESSIONNEL STE MARIE&lt;/b&gt;&lt;/u&gt;&lt;br&gt; (privé)&lt;br&gt;&lt;br&gt;&lt;i&gt;EPERNAY');LYCEE_0511149X.addTo(LYCEE);</v>
      </c>
    </row>
    <row r="1340" spans="1:10" x14ac:dyDescent="0.2">
      <c r="A1340" t="s">
        <v>394</v>
      </c>
      <c r="B1340" t="s">
        <v>392</v>
      </c>
      <c r="C1340" t="s">
        <v>673</v>
      </c>
      <c r="D1340" t="s">
        <v>1442</v>
      </c>
      <c r="E1340" t="s">
        <v>4306</v>
      </c>
      <c r="F1340" t="s">
        <v>393</v>
      </c>
      <c r="G1340" t="s">
        <v>1227</v>
      </c>
      <c r="H1340" t="s">
        <v>1228</v>
      </c>
      <c r="I1340" t="s">
        <v>3992</v>
      </c>
      <c r="J1340" t="str">
        <f t="shared" si="20"/>
        <v>var LYCEE_0510031G=L.circle([49.2507343,4.046329], 50, {color:'green',fillColor:'green',fillOpacity: 0.5});LYCEE_0510031G.bindPopup('&lt;p align=center&gt; &lt;font size=2&gt;&lt;b&gt;&lt;u&gt;LYCEE GENERAL GEORGES CLEMENCEAU&lt;/b&gt;&lt;/u&gt;&lt;br&gt; (public)&lt;br&gt;&lt;br&gt;&lt;i&gt;REIMS');LYCEE_0510031G.addTo(LYCEE);</v>
      </c>
    </row>
    <row r="1341" spans="1:10" x14ac:dyDescent="0.2">
      <c r="A1341" t="s">
        <v>394</v>
      </c>
      <c r="B1341" t="s">
        <v>395</v>
      </c>
      <c r="C1341" t="s">
        <v>673</v>
      </c>
      <c r="D1341" t="s">
        <v>1442</v>
      </c>
      <c r="E1341" t="s">
        <v>4306</v>
      </c>
      <c r="F1341" t="s">
        <v>241</v>
      </c>
      <c r="G1341" t="s">
        <v>1249</v>
      </c>
      <c r="H1341" t="s">
        <v>1250</v>
      </c>
      <c r="I1341" t="s">
        <v>3993</v>
      </c>
      <c r="J1341" t="str">
        <f t="shared" si="20"/>
        <v>var LYCEE_0510032H=L.circle([49.2583268,4.0455019], 50, {color:'green',fillColor:'green',fillOpacity: 0.5});LYCEE_0510032H.bindPopup('&lt;p align=center&gt; &lt;font size=2&gt;&lt;b&gt;&lt;u&gt;LYCEE GENERAL ET TECHNOLOGIQUE JEAN JAURES&lt;/b&gt;&lt;/u&gt;&lt;br&gt; (public)&lt;br&gt;&lt;br&gt;&lt;i&gt;REIMS');LYCEE_0510032H.addTo(LYCEE);</v>
      </c>
    </row>
    <row r="1342" spans="1:10" x14ac:dyDescent="0.2">
      <c r="A1342" t="s">
        <v>394</v>
      </c>
      <c r="B1342" t="s">
        <v>396</v>
      </c>
      <c r="C1342" t="s">
        <v>673</v>
      </c>
      <c r="D1342" t="s">
        <v>1442</v>
      </c>
      <c r="E1342" t="s">
        <v>4306</v>
      </c>
      <c r="F1342" t="s">
        <v>397</v>
      </c>
      <c r="G1342" t="s">
        <v>1251</v>
      </c>
      <c r="H1342" t="s">
        <v>1252</v>
      </c>
      <c r="I1342" t="s">
        <v>3994</v>
      </c>
      <c r="J1342" t="str">
        <f t="shared" si="20"/>
        <v>var LYCEE_0510034K=L.circle([49.2632382,4.0266645], 50, {color:'green',fillColor:'green',fillOpacity: 0.5});LYCEE_0510034K.bindPopup('&lt;p align=center&gt; &lt;font size=2&gt;&lt;b&gt;&lt;u&gt;LYCEE GENERAL ET TECHNOLOGIQUE FRANKLIN ROOSEVELT&lt;/b&gt;&lt;/u&gt;&lt;br&gt; (public)&lt;br&gt;&lt;br&gt;&lt;i&gt;REIMS');LYCEE_0510034K.addTo(LYCEE);</v>
      </c>
    </row>
    <row r="1343" spans="1:10" x14ac:dyDescent="0.2">
      <c r="A1343" t="s">
        <v>394</v>
      </c>
      <c r="B1343" t="s">
        <v>398</v>
      </c>
      <c r="C1343" t="s">
        <v>673</v>
      </c>
      <c r="D1343" t="s">
        <v>1442</v>
      </c>
      <c r="E1343" t="s">
        <v>4306</v>
      </c>
      <c r="F1343" t="s">
        <v>399</v>
      </c>
      <c r="G1343" t="s">
        <v>1265</v>
      </c>
      <c r="H1343" t="s">
        <v>1266</v>
      </c>
      <c r="I1343" t="s">
        <v>3995</v>
      </c>
      <c r="J1343" t="str">
        <f t="shared" si="20"/>
        <v>var LYCEE_0510035L=L.circle([49.2511515,4.0277058], 50, {color:'green',fillColor:'green',fillOpacity: 0.5});LYCEE_0510035L.bindPopup('&lt;p align=center&gt; &lt;font size=2&gt;&lt;b&gt;&lt;u&gt;LYCEE GENERAL ET TECHNOLOGIQUE HUGUES LIBERGIER&lt;/b&gt;&lt;/u&gt;&lt;br&gt; (public)&lt;br&gt;&lt;br&gt;&lt;i&gt;REIMS');LYCEE_0510035L.addTo(LYCEE);</v>
      </c>
    </row>
    <row r="1344" spans="1:10" x14ac:dyDescent="0.2">
      <c r="A1344" t="s">
        <v>394</v>
      </c>
      <c r="B1344" t="s">
        <v>400</v>
      </c>
      <c r="C1344" t="s">
        <v>673</v>
      </c>
      <c r="D1344" t="s">
        <v>1442</v>
      </c>
      <c r="E1344" t="s">
        <v>4306</v>
      </c>
      <c r="F1344" t="s">
        <v>401</v>
      </c>
      <c r="G1344" t="s">
        <v>1281</v>
      </c>
      <c r="H1344" t="s">
        <v>1282</v>
      </c>
      <c r="I1344" t="s">
        <v>3996</v>
      </c>
      <c r="J1344" t="str">
        <f t="shared" si="20"/>
        <v>var LYCEE_0510036M=L.circle([49.2749947,4.0284865], 50, {color:'green',fillColor:'green',fillOpacity: 0.5});LYCEE_0510036M.bindPopup('&lt;p align=center&gt; &lt;font size=2&gt;&lt;b&gt;&lt;u&gt;LYCEE PROFESSIONNEL GUSTAVE EIFFEL&lt;/b&gt;&lt;/u&gt;&lt;br&gt; (public)&lt;br&gt;&lt;br&gt;&lt;i&gt;REIMS');LYCEE_0510036M.addTo(LYCEE);</v>
      </c>
    </row>
    <row r="1345" spans="1:10" x14ac:dyDescent="0.2">
      <c r="A1345" t="s">
        <v>394</v>
      </c>
      <c r="B1345" t="s">
        <v>402</v>
      </c>
      <c r="C1345" t="s">
        <v>673</v>
      </c>
      <c r="D1345" t="s">
        <v>1442</v>
      </c>
      <c r="E1345" t="s">
        <v>4306</v>
      </c>
      <c r="F1345" t="s">
        <v>403</v>
      </c>
      <c r="G1345" t="s">
        <v>1283</v>
      </c>
      <c r="H1345" t="s">
        <v>1284</v>
      </c>
      <c r="I1345" t="s">
        <v>3997</v>
      </c>
      <c r="J1345" t="str">
        <f t="shared" si="20"/>
        <v>var LYCEE_0510037N=L.circle([49.2495571,4.0576011], 50, {color:'green',fillColor:'green',fillOpacity: 0.5});LYCEE_0510037N.bindPopup('&lt;p align=center&gt; &lt;font size=2&gt;&lt;b&gt;&lt;u&gt;LYCEE PROFESSIONNEL YSER&lt;/b&gt;&lt;/u&gt;&lt;br&gt; (public)&lt;br&gt;&lt;br&gt;&lt;i&gt;REIMS');LYCEE_0510037N.addTo(LYCEE);</v>
      </c>
    </row>
    <row r="1346" spans="1:10" x14ac:dyDescent="0.2">
      <c r="A1346" t="s">
        <v>394</v>
      </c>
      <c r="B1346" t="s">
        <v>404</v>
      </c>
      <c r="C1346" t="s">
        <v>673</v>
      </c>
      <c r="D1346" t="s">
        <v>1442</v>
      </c>
      <c r="E1346" t="s">
        <v>4306</v>
      </c>
      <c r="F1346" t="s">
        <v>405</v>
      </c>
      <c r="G1346" t="s">
        <v>1365</v>
      </c>
      <c r="H1346" t="s">
        <v>1366</v>
      </c>
      <c r="I1346" t="s">
        <v>3998</v>
      </c>
      <c r="J1346" t="str">
        <f t="shared" si="20"/>
        <v>var LYCEE_0510038P=L.circle([49.2484473,4.0661191], 50, {color:'green',fillColor:'green',fillOpacity: 0.5});LYCEE_0510038P.bindPopup('&lt;p align=center&gt; &lt;font size=2&gt;&lt;b&gt;&lt;u&gt;LYCEE PROFESSIONNEL EUROPE&lt;/b&gt;&lt;/u&gt;&lt;br&gt; (public)&lt;br&gt;&lt;br&gt;&lt;i&gt;REIMS');LYCEE_0510038P.addTo(LYCEE);</v>
      </c>
    </row>
    <row r="1347" spans="1:10" x14ac:dyDescent="0.2">
      <c r="A1347" t="s">
        <v>394</v>
      </c>
      <c r="B1347" t="s">
        <v>446</v>
      </c>
      <c r="C1347" t="s">
        <v>674</v>
      </c>
      <c r="D1347" t="s">
        <v>1442</v>
      </c>
      <c r="E1347" t="s">
        <v>4306</v>
      </c>
      <c r="F1347" t="s">
        <v>447</v>
      </c>
      <c r="G1347" t="s">
        <v>1231</v>
      </c>
      <c r="H1347" t="s">
        <v>1232</v>
      </c>
      <c r="I1347" t="s">
        <v>4046</v>
      </c>
      <c r="J1347" t="str">
        <f t="shared" ref="J1347:J1373" si="21">"var "&amp;D1347&amp;"_"&amp;B1347&amp;"=L.circle(["&amp;G1347&amp;","&amp;H1347&amp;"], 50, {color:'"&amp; E1347&amp;"',fillColor:'"&amp;E1347&amp;"',fillOpacity: 0.5});"&amp;D1347&amp;"_"&amp;B1347&amp;".bindPopup('&lt;p align=center&gt; &lt;font size=2&gt;&lt;b&gt;&lt;u&gt;"&amp;I1347&amp;"&lt;/b&gt;&lt;/u&gt;&lt;br&gt; "&amp;C1347&amp;"&lt;br&gt;&lt;br&gt;&lt;i&gt;"&amp;A1347&amp;"');"&amp;D1347&amp;"_"&amp;B1347&amp;".addTo("&amp;D1347&amp;");"</f>
        <v>var LYCEE_0511130B=L.circle([49.2593656,4.0362867], 50, {color:'green',fillColor:'green',fillOpacity: 0.5});LYCEE_0511130B.bindPopup('&lt;p align=center&gt; &lt;font size=2&gt;&lt;b&gt;&lt;u&gt;LYCEE GENERAL JEAN XXIII&lt;/b&gt;&lt;/u&gt;&lt;br&gt; (privé)&lt;br&gt;&lt;br&gt;&lt;i&gt;REIMS');LYCEE_0511130B.addTo(LYCEE);</v>
      </c>
    </row>
    <row r="1348" spans="1:10" x14ac:dyDescent="0.2">
      <c r="A1348" t="s">
        <v>394</v>
      </c>
      <c r="B1348" t="s">
        <v>456</v>
      </c>
      <c r="C1348" t="s">
        <v>674</v>
      </c>
      <c r="D1348" t="s">
        <v>1442</v>
      </c>
      <c r="E1348" t="s">
        <v>4306</v>
      </c>
      <c r="F1348" t="s">
        <v>208</v>
      </c>
      <c r="G1348" t="s">
        <v>1233</v>
      </c>
      <c r="H1348" t="s">
        <v>1234</v>
      </c>
      <c r="I1348" t="s">
        <v>4048</v>
      </c>
      <c r="J1348" t="str">
        <f t="shared" si="21"/>
        <v>var LYCEE_0511140M=L.circle([49.247044,4.0359765], 50, {color:'green',fillColor:'green',fillOpacity: 0.5});LYCEE_0511140M.bindPopup('&lt;p align=center&gt; &lt;font size=2&gt;&lt;b&gt;&lt;u&gt;LYCEE GENERAL ST JOSEPH&lt;/b&gt;&lt;/u&gt;&lt;br&gt; (privé)&lt;br&gt;&lt;br&gt;&lt;i&gt;REIMS');LYCEE_0511140M.addTo(LYCEE);</v>
      </c>
    </row>
    <row r="1349" spans="1:10" x14ac:dyDescent="0.2">
      <c r="A1349" t="s">
        <v>394</v>
      </c>
      <c r="B1349" t="s">
        <v>457</v>
      </c>
      <c r="C1349" t="s">
        <v>674</v>
      </c>
      <c r="D1349" t="s">
        <v>1442</v>
      </c>
      <c r="E1349" t="s">
        <v>4306</v>
      </c>
      <c r="F1349" t="s">
        <v>352</v>
      </c>
      <c r="G1349" t="s">
        <v>1235</v>
      </c>
      <c r="H1349" t="s">
        <v>1236</v>
      </c>
      <c r="I1349" t="s">
        <v>4049</v>
      </c>
      <c r="J1349" t="str">
        <f t="shared" si="21"/>
        <v>var LYCEE_0511142P=L.circle([49.2402425,4.0253606], 50, {color:'green',fillColor:'green',fillOpacity: 0.5});LYCEE_0511142P.bindPopup('&lt;p align=center&gt; &lt;font size=2&gt;&lt;b&gt;&lt;u&gt;LYCEE GENERAL SACRE-COEUR&lt;/b&gt;&lt;/u&gt;&lt;br&gt; (privé)&lt;br&gt;&lt;br&gt;&lt;i&gt;REIMS');LYCEE_0511142P.addTo(LYCEE);</v>
      </c>
    </row>
    <row r="1350" spans="1:10" x14ac:dyDescent="0.2">
      <c r="A1350" t="s">
        <v>394</v>
      </c>
      <c r="B1350" t="s">
        <v>460</v>
      </c>
      <c r="C1350" t="s">
        <v>674</v>
      </c>
      <c r="D1350" t="s">
        <v>1442</v>
      </c>
      <c r="E1350" t="s">
        <v>4306</v>
      </c>
      <c r="F1350" t="s">
        <v>461</v>
      </c>
      <c r="G1350" t="s">
        <v>1325</v>
      </c>
      <c r="H1350" t="s">
        <v>1326</v>
      </c>
      <c r="I1350" t="s">
        <v>4050</v>
      </c>
      <c r="J1350" t="str">
        <f t="shared" si="21"/>
        <v>var LYCEE_0511145T=L.circle([49.2466954,4.0140505], 50, {color:'green',fillColor:'green',fillOpacity: 0.5});LYCEE_0511145T.bindPopup('&lt;p align=center&gt; &lt;font size=2&gt;&lt;b&gt;&lt;u&gt;LYCEE POLYVALENT ST MICHEL&lt;/b&gt;&lt;/u&gt;&lt;br&gt; (privé)&lt;br&gt;&lt;br&gt;&lt;i&gt;REIMS');LYCEE_0511145T.addTo(LYCEE);</v>
      </c>
    </row>
    <row r="1351" spans="1:10" x14ac:dyDescent="0.2">
      <c r="A1351" t="s">
        <v>394</v>
      </c>
      <c r="B1351" t="s">
        <v>462</v>
      </c>
      <c r="C1351" t="s">
        <v>674</v>
      </c>
      <c r="D1351" t="s">
        <v>1442</v>
      </c>
      <c r="E1351" t="s">
        <v>4306</v>
      </c>
      <c r="F1351" t="s">
        <v>463</v>
      </c>
      <c r="G1351" t="s">
        <v>1327</v>
      </c>
      <c r="H1351" t="s">
        <v>1328</v>
      </c>
      <c r="I1351" t="s">
        <v>4051</v>
      </c>
      <c r="J1351" t="str">
        <f t="shared" si="21"/>
        <v>var LYCEE_0511146U=L.circle([49.2506361,4.0371967], 50, {color:'green',fillColor:'green',fillOpacity: 0.5});LYCEE_0511146U.bindPopup('&lt;p align=center&gt; &lt;font size=2&gt;&lt;b&gt;&lt;u&gt;LYCEE POLYVALENT ST J-B DE LA SALLE&lt;/b&gt;&lt;/u&gt;&lt;br&gt; (privé)&lt;br&gt;&lt;br&gt;&lt;i&gt;REIMS');LYCEE_0511146U.addTo(LYCEE);</v>
      </c>
    </row>
    <row r="1352" spans="1:10" x14ac:dyDescent="0.2">
      <c r="A1352" t="s">
        <v>394</v>
      </c>
      <c r="B1352" t="s">
        <v>468</v>
      </c>
      <c r="C1352" t="s">
        <v>674</v>
      </c>
      <c r="D1352" t="s">
        <v>1442</v>
      </c>
      <c r="E1352" t="s">
        <v>4306</v>
      </c>
      <c r="F1352" t="s">
        <v>455</v>
      </c>
      <c r="G1352" t="s">
        <v>1289</v>
      </c>
      <c r="H1352" t="s">
        <v>1290</v>
      </c>
      <c r="I1352" t="s">
        <v>6539</v>
      </c>
      <c r="J1352" t="str">
        <f t="shared" si="21"/>
        <v>var LYCEE_0511153B=L.circle([49.2665762,4.0264698], 50, {color:'green',fillColor:'green',fillOpacity: 0.5});LYCEE_0511153B.bindPopup('&lt;p align=center&gt; &lt;font size=2&gt;&lt;b&gt;&lt;u&gt;LYCEE PROFESSIONNEL JEANNE D\'ARC - LA SALLE&lt;/b&gt;&lt;/u&gt;&lt;br&gt; (privé)&lt;br&gt;&lt;br&gt;&lt;i&gt;REIMS');LYCEE_0511153B.addTo(LYCEE);</v>
      </c>
    </row>
    <row r="1353" spans="1:10" x14ac:dyDescent="0.2">
      <c r="A1353" t="s">
        <v>394</v>
      </c>
      <c r="B1353" t="s">
        <v>507</v>
      </c>
      <c r="C1353" t="s">
        <v>673</v>
      </c>
      <c r="D1353" t="s">
        <v>1442</v>
      </c>
      <c r="E1353" t="s">
        <v>4306</v>
      </c>
      <c r="F1353" t="s">
        <v>494</v>
      </c>
      <c r="G1353" t="s">
        <v>1285</v>
      </c>
      <c r="H1353" t="s">
        <v>1286</v>
      </c>
      <c r="I1353" t="s">
        <v>4073</v>
      </c>
      <c r="J1353" t="str">
        <f t="shared" si="21"/>
        <v>var LYCEE_0511430C=L.circle([49.2317832,4.0034519], 50, {color:'green',fillColor:'green',fillOpacity: 0.5});LYCEE_0511430C.bindPopup('&lt;p align=center&gt; &lt;font size=2&gt;&lt;b&gt;&lt;u&gt;LYCEE POLYVALENT JOLIOT-CURIE&lt;/b&gt;&lt;/u&gt;&lt;br&gt; (public)&lt;br&gt;&lt;br&gt;&lt;i&gt;REIMS');LYCEE_0511430C.addTo(LYCEE);</v>
      </c>
    </row>
    <row r="1354" spans="1:10" x14ac:dyDescent="0.2">
      <c r="A1354" t="s">
        <v>394</v>
      </c>
      <c r="B1354" t="s">
        <v>524</v>
      </c>
      <c r="C1354" t="s">
        <v>673</v>
      </c>
      <c r="D1354" t="s">
        <v>1442</v>
      </c>
      <c r="E1354" t="s">
        <v>4306</v>
      </c>
      <c r="F1354" t="s">
        <v>525</v>
      </c>
      <c r="G1354" t="s">
        <v>1315</v>
      </c>
      <c r="H1354" t="s">
        <v>1316</v>
      </c>
      <c r="I1354" t="s">
        <v>4089</v>
      </c>
      <c r="J1354" t="str">
        <f t="shared" si="21"/>
        <v>var LYCEE_0511565Z=L.circle([49.2283149,4.0074027], 50, {color:'green',fillColor:'green',fillOpacity: 0.5});LYCEE_0511565Z.bindPopup('&lt;p align=center&gt; &lt;font size=2&gt;&lt;b&gt;&lt;u&gt;LYCEE POLYVALENT FRANCOIS ARAGO&lt;/b&gt;&lt;/u&gt;&lt;br&gt; (public)&lt;br&gt;&lt;br&gt;&lt;i&gt;REIMS');LYCEE_0511565Z.addTo(LYCEE);</v>
      </c>
    </row>
    <row r="1355" spans="1:10" x14ac:dyDescent="0.2">
      <c r="A1355" t="s">
        <v>394</v>
      </c>
      <c r="B1355" t="s">
        <v>535</v>
      </c>
      <c r="C1355" t="s">
        <v>673</v>
      </c>
      <c r="D1355" t="s">
        <v>1442</v>
      </c>
      <c r="E1355" t="s">
        <v>4306</v>
      </c>
      <c r="F1355" t="s">
        <v>536</v>
      </c>
      <c r="G1355" t="s">
        <v>1317</v>
      </c>
      <c r="H1355" t="s">
        <v>1318</v>
      </c>
      <c r="I1355" t="s">
        <v>4113</v>
      </c>
      <c r="J1355" t="str">
        <f t="shared" si="21"/>
        <v>var LYCEE_0511884W=L.circle([49.2239851,4.0270932], 50, {color:'green',fillColor:'green',fillOpacity: 0.5});LYCEE_0511884W.bindPopup('&lt;p align=center&gt; &lt;font size=2&gt;&lt;b&gt;&lt;u&gt;LYCEE POLYVALENT GEORGES BRIERE&lt;/b&gt;&lt;/u&gt;&lt;br&gt; (public)&lt;br&gt;&lt;br&gt;&lt;i&gt;REIMS');LYCEE_0511884W.addTo(LYCEE);</v>
      </c>
    </row>
    <row r="1356" spans="1:10" x14ac:dyDescent="0.2">
      <c r="A1356" t="s">
        <v>394</v>
      </c>
      <c r="B1356" t="s">
        <v>537</v>
      </c>
      <c r="C1356" t="s">
        <v>673</v>
      </c>
      <c r="D1356" t="s">
        <v>1442</v>
      </c>
      <c r="E1356" t="s">
        <v>4306</v>
      </c>
      <c r="F1356" t="s">
        <v>407</v>
      </c>
      <c r="G1356" t="s">
        <v>1253</v>
      </c>
      <c r="H1356" t="s">
        <v>1254</v>
      </c>
      <c r="I1356" t="s">
        <v>4114</v>
      </c>
      <c r="J1356" t="str">
        <f t="shared" si="21"/>
        <v>var LYCEE_0511901P=L.circle([49.2828275,4.024205], 50, {color:'green',fillColor:'green',fillOpacity: 0.5});LYCEE_0511901P.bindPopup('&lt;p align=center&gt; &lt;font size=2&gt;&lt;b&gt;&lt;u&gt;LYCEE GENERAL COLBERT&lt;/b&gt;&lt;/u&gt;&lt;br&gt; (public)&lt;br&gt;&lt;br&gt;&lt;i&gt;REIMS');LYCEE_0511901P.addTo(LYCEE);</v>
      </c>
    </row>
    <row r="1357" spans="1:10" x14ac:dyDescent="0.2">
      <c r="A1357" t="s">
        <v>394</v>
      </c>
      <c r="B1357" t="s">
        <v>538</v>
      </c>
      <c r="C1357" t="s">
        <v>673</v>
      </c>
      <c r="D1357" t="s">
        <v>1442</v>
      </c>
      <c r="E1357" t="s">
        <v>4306</v>
      </c>
      <c r="F1357" t="s">
        <v>539</v>
      </c>
      <c r="G1357" t="s">
        <v>1255</v>
      </c>
      <c r="H1357" t="s">
        <v>1256</v>
      </c>
      <c r="I1357" t="s">
        <v>4115</v>
      </c>
      <c r="J1357" t="str">
        <f t="shared" si="21"/>
        <v>var LYCEE_0511926S=L.circle([49.2425565,4.0268689], 50, {color:'green',fillColor:'green',fillOpacity: 0.5});LYCEE_0511926S.bindPopup('&lt;p align=center&gt; &lt;font size=2&gt;&lt;b&gt;&lt;u&gt;LYCEE GENERAL ET TECHNOLOGIQUE MARC CHAGALL&lt;/b&gt;&lt;/u&gt;&lt;br&gt; (public)&lt;br&gt;&lt;br&gt;&lt;i&gt;REIMS');LYCEE_0511926S.addTo(LYCEE);</v>
      </c>
    </row>
    <row r="1358" spans="1:10" x14ac:dyDescent="0.2">
      <c r="A1358" t="s">
        <v>420</v>
      </c>
      <c r="B1358" t="s">
        <v>418</v>
      </c>
      <c r="C1358" t="s">
        <v>673</v>
      </c>
      <c r="D1358" t="s">
        <v>1442</v>
      </c>
      <c r="E1358" t="s">
        <v>4306</v>
      </c>
      <c r="F1358" t="s">
        <v>419</v>
      </c>
      <c r="G1358" t="s">
        <v>1303</v>
      </c>
      <c r="H1358" t="s">
        <v>1304</v>
      </c>
      <c r="I1358" t="s">
        <v>4139</v>
      </c>
      <c r="J1358" t="str">
        <f t="shared" si="21"/>
        <v>var LYCEE_0510053F=L.circle([48.7254763,3.7167263], 50, {color:'green',fillColor:'green',fillOpacity: 0.5});LYCEE_0510053F.bindPopup('&lt;p align=center&gt; &lt;font size=2&gt;&lt;b&gt;&lt;u&gt;LYCEE POLYVALENT LA FONTAINE DU VE&lt;/b&gt;&lt;/u&gt;&lt;br&gt; (public)&lt;br&gt;&lt;br&gt;&lt;i&gt;SEZANNE');LYCEE_0510053F.addTo(LYCEE);</v>
      </c>
    </row>
    <row r="1359" spans="1:10" x14ac:dyDescent="0.2">
      <c r="A1359" t="s">
        <v>432</v>
      </c>
      <c r="B1359" t="s">
        <v>430</v>
      </c>
      <c r="C1359" t="s">
        <v>673</v>
      </c>
      <c r="D1359" t="s">
        <v>1442</v>
      </c>
      <c r="E1359" t="s">
        <v>4306</v>
      </c>
      <c r="F1359" t="s">
        <v>431</v>
      </c>
      <c r="G1359" t="s">
        <v>1305</v>
      </c>
      <c r="H1359" t="s">
        <v>1306</v>
      </c>
      <c r="I1359" t="s">
        <v>4163</v>
      </c>
      <c r="J1359" t="str">
        <f t="shared" si="21"/>
        <v>var LYCEE_0510062R=L.circle([48.7279739,4.5965566], 50, {color:'green',fillColor:'green',fillOpacity: 0.5});LYCEE_0510062R.bindPopup('&lt;p align=center&gt; &lt;font size=2&gt;&lt;b&gt;&lt;u&gt;LYCEE POLYVALENT FRANCOIS 1ER&lt;/b&gt;&lt;/u&gt;&lt;br&gt; (public)&lt;br&gt;&lt;br&gt;&lt;i&gt;VITRY-LE-FRANCOIS');LYCEE_0510062R.addTo(LYCEE);</v>
      </c>
    </row>
    <row r="1360" spans="1:10" x14ac:dyDescent="0.2">
      <c r="A1360" t="s">
        <v>273</v>
      </c>
      <c r="B1360" t="s">
        <v>271</v>
      </c>
      <c r="C1360" t="s">
        <v>673</v>
      </c>
      <c r="D1360" t="s">
        <v>1442</v>
      </c>
      <c r="E1360" t="s">
        <v>4306</v>
      </c>
      <c r="F1360" t="s">
        <v>272</v>
      </c>
      <c r="G1360" t="s">
        <v>1361</v>
      </c>
      <c r="H1360" t="s">
        <v>1362</v>
      </c>
      <c r="I1360" t="s">
        <v>4199</v>
      </c>
      <c r="J1360" t="str">
        <f t="shared" si="21"/>
        <v>var LYCEE_0520008B=L.circle([48.0919868,5.1429321], 50, {color:'green',fillColor:'green',fillOpacity: 0.5});LYCEE_0520008B.bindPopup('&lt;p align=center&gt; &lt;font size=2&gt;&lt;b&gt;&lt;u&gt;LYCEE PROFESSIONNEL EUGENE DECOMBLE&lt;/b&gt;&lt;/u&gt;&lt;br&gt; (public)&lt;br&gt;&lt;br&gt;&lt;i&gt;CHAUMONT');LYCEE_0520008B.addTo(LYCEE);</v>
      </c>
    </row>
    <row r="1361" spans="1:10" x14ac:dyDescent="0.2">
      <c r="A1361" t="s">
        <v>273</v>
      </c>
      <c r="B1361" t="s">
        <v>322</v>
      </c>
      <c r="C1361" t="s">
        <v>674</v>
      </c>
      <c r="D1361" t="s">
        <v>1442</v>
      </c>
      <c r="E1361" t="s">
        <v>4306</v>
      </c>
      <c r="F1361" t="s">
        <v>323</v>
      </c>
      <c r="G1361" t="s">
        <v>1269</v>
      </c>
      <c r="H1361" t="s">
        <v>1270</v>
      </c>
      <c r="I1361" t="s">
        <v>4206</v>
      </c>
      <c r="J1361" t="str">
        <f t="shared" si="21"/>
        <v>var LYCEE_0520685M=L.circle([48.0782686,5.146354], 50, {color:'green',fillColor:'green',fillOpacity: 0.5});LYCEE_0520685M.bindPopup('&lt;p align=center&gt; &lt;font size=2&gt;&lt;b&gt;&lt;u&gt;LYCEE GENERAL ET TECHNOLOGIQUE OUDINOT&lt;/b&gt;&lt;/u&gt;&lt;br&gt; (privé)&lt;br&gt;&lt;br&gt;&lt;i&gt;CHAUMONT');LYCEE_0520685M.addTo(LYCEE);</v>
      </c>
    </row>
    <row r="1362" spans="1:10" x14ac:dyDescent="0.2">
      <c r="A1362" t="s">
        <v>273</v>
      </c>
      <c r="B1362" t="s">
        <v>340</v>
      </c>
      <c r="C1362" t="s">
        <v>673</v>
      </c>
      <c r="D1362" t="s">
        <v>1442</v>
      </c>
      <c r="E1362" t="s">
        <v>4306</v>
      </c>
      <c r="F1362" t="s">
        <v>341</v>
      </c>
      <c r="G1362" t="s">
        <v>1273</v>
      </c>
      <c r="H1362" t="s">
        <v>1274</v>
      </c>
      <c r="I1362" t="s">
        <v>4211</v>
      </c>
      <c r="J1362" t="str">
        <f t="shared" si="21"/>
        <v>var LYCEE_0520795G=L.circle([48.1060086,5.1474075], 50, {color:'green',fillColor:'green',fillOpacity: 0.5});LYCEE_0520795G.bindPopup('&lt;p align=center&gt; &lt;font size=2&gt;&lt;b&gt;&lt;u&gt;LYCEE PROFESSIONNEL EDME BOUCHARDON&lt;/b&gt;&lt;/u&gt;&lt;br&gt; (public)&lt;br&gt;&lt;br&gt;&lt;i&gt;CHAUMONT');LYCEE_0520795G.addTo(LYCEE);</v>
      </c>
    </row>
    <row r="1363" spans="1:10" x14ac:dyDescent="0.2">
      <c r="A1363" t="s">
        <v>273</v>
      </c>
      <c r="B1363" t="s">
        <v>348</v>
      </c>
      <c r="C1363" t="s">
        <v>673</v>
      </c>
      <c r="D1363" t="s">
        <v>1442</v>
      </c>
      <c r="E1363" t="s">
        <v>4306</v>
      </c>
      <c r="F1363" t="s">
        <v>341</v>
      </c>
      <c r="G1363" t="s">
        <v>1263</v>
      </c>
      <c r="H1363" t="s">
        <v>1264</v>
      </c>
      <c r="I1363" t="s">
        <v>4214</v>
      </c>
      <c r="J1363" t="str">
        <f t="shared" si="21"/>
        <v>var LYCEE_0520844K=L.circle([48.1065656,5.1477137], 50, {color:'green',fillColor:'green',fillOpacity: 0.5});LYCEE_0520844K.bindPopup('&lt;p align=center&gt; &lt;font size=2&gt;&lt;b&gt;&lt;u&gt;LYCEE GENERAL ET TECHNOLOGIQUE EDME BOUCHARDON&lt;/b&gt;&lt;/u&gt;&lt;br&gt; (public)&lt;br&gt;&lt;br&gt;&lt;i&gt;CHAUMONT');LYCEE_0520844K.addTo(LYCEE);</v>
      </c>
    </row>
    <row r="1364" spans="1:10" x14ac:dyDescent="0.2">
      <c r="A1364" t="s">
        <v>273</v>
      </c>
      <c r="B1364" t="s">
        <v>354</v>
      </c>
      <c r="C1364" t="s">
        <v>673</v>
      </c>
      <c r="D1364" t="s">
        <v>1442</v>
      </c>
      <c r="E1364" t="s">
        <v>4306</v>
      </c>
      <c r="F1364" t="s">
        <v>355</v>
      </c>
      <c r="G1364" t="s">
        <v>1321</v>
      </c>
      <c r="H1364" t="s">
        <v>1322</v>
      </c>
      <c r="I1364" t="s">
        <v>4218</v>
      </c>
      <c r="J1364" t="str">
        <f t="shared" si="21"/>
        <v>var LYCEE_0521032P=L.circle([48.073046,5.1469776], 50, {color:'green',fillColor:'green',fillOpacity: 0.5});LYCEE_0521032P.bindPopup('&lt;p align=center&gt; &lt;font size=2&gt;&lt;b&gt;&lt;u&gt;LYCEE POLYVALENT CHARLES DE GAULLE&lt;/b&gt;&lt;/u&gt;&lt;br&gt; (public)&lt;br&gt;&lt;br&gt;&lt;i&gt;CHAUMONT');LYCEE_0521032P.addTo(LYCEE);</v>
      </c>
    </row>
    <row r="1365" spans="1:10" x14ac:dyDescent="0.2">
      <c r="A1365" t="s">
        <v>286</v>
      </c>
      <c r="B1365" t="s">
        <v>283</v>
      </c>
      <c r="C1365" t="s">
        <v>673</v>
      </c>
      <c r="D1365" t="s">
        <v>1442</v>
      </c>
      <c r="E1365" t="s">
        <v>4306</v>
      </c>
      <c r="F1365" t="s">
        <v>285</v>
      </c>
      <c r="G1365" t="s">
        <v>1257</v>
      </c>
      <c r="H1365" t="s">
        <v>1258</v>
      </c>
      <c r="I1365" t="s">
        <v>4233</v>
      </c>
      <c r="J1365" t="str">
        <f t="shared" si="21"/>
        <v>var LYCEE_0520019N=L.circle([48.4427289,5.1385305], 50, {color:'green',fillColor:'green',fillOpacity: 0.5});LYCEE_0520019N.bindPopup('&lt;p align=center&gt; &lt;font size=2&gt;&lt;b&gt;&lt;u&gt;LYCEE GENERAL ET TECHNOLOGIQUE PHILIPPE LEBON&lt;/b&gt;&lt;/u&gt;&lt;br&gt; (public)&lt;br&gt;&lt;br&gt;&lt;i&gt;JOINVILLE');LYCEE_0520019N.addTo(LYCEE);</v>
      </c>
    </row>
    <row r="1366" spans="1:10" x14ac:dyDescent="0.2">
      <c r="A1366" t="s">
        <v>289</v>
      </c>
      <c r="B1366" t="s">
        <v>287</v>
      </c>
      <c r="C1366" t="s">
        <v>673</v>
      </c>
      <c r="D1366" t="s">
        <v>1442</v>
      </c>
      <c r="E1366" t="s">
        <v>4306</v>
      </c>
      <c r="F1366" t="s">
        <v>288</v>
      </c>
      <c r="G1366" t="s">
        <v>1307</v>
      </c>
      <c r="H1366" t="s">
        <v>1308</v>
      </c>
      <c r="I1366" t="s">
        <v>4238</v>
      </c>
      <c r="J1366" t="str">
        <f t="shared" si="21"/>
        <v>var LYCEE_0520021R=L.circle([47.8490356,5.3263826], 50, {color:'green',fillColor:'green',fillOpacity: 0.5});LYCEE_0520021R.bindPopup('&lt;p align=center&gt; &lt;font size=2&gt;&lt;b&gt;&lt;u&gt;LYCEE POLYVALENT DIDEROT&lt;/b&gt;&lt;/u&gt;&lt;br&gt; (public)&lt;br&gt;&lt;br&gt;&lt;i&gt;LANGRES');LYCEE_0520021R.addTo(LYCEE);</v>
      </c>
    </row>
    <row r="1367" spans="1:10" x14ac:dyDescent="0.2">
      <c r="A1367" t="s">
        <v>302</v>
      </c>
      <c r="B1367" t="s">
        <v>300</v>
      </c>
      <c r="C1367" t="s">
        <v>673</v>
      </c>
      <c r="D1367" t="s">
        <v>1442</v>
      </c>
      <c r="E1367" t="s">
        <v>4306</v>
      </c>
      <c r="F1367" t="s">
        <v>301</v>
      </c>
      <c r="G1367" t="s">
        <v>1259</v>
      </c>
      <c r="H1367" t="s">
        <v>1260</v>
      </c>
      <c r="I1367" t="s">
        <v>4267</v>
      </c>
      <c r="J1367" t="str">
        <f t="shared" si="21"/>
        <v>var LYCEE_0520027X=L.circle([48.6434668,4.9638164], 50, {color:'green',fillColor:'green',fillOpacity: 0.5});LYCEE_0520027X.bindPopup('&lt;p align=center&gt; &lt;font size=2&gt;&lt;b&gt;&lt;u&gt;LYCEE GENERAL ET TECHNOLOGIQUE ST EXUPERY&lt;/b&gt;&lt;/u&gt;&lt;br&gt; (public)&lt;br&gt;&lt;br&gt;&lt;i&gt;SAINT-DIZIER');LYCEE_0520027X.addTo(LYCEE);</v>
      </c>
    </row>
    <row r="1368" spans="1:10" x14ac:dyDescent="0.2">
      <c r="A1368" t="s">
        <v>302</v>
      </c>
      <c r="B1368" t="s">
        <v>303</v>
      </c>
      <c r="C1368" t="s">
        <v>673</v>
      </c>
      <c r="D1368" t="s">
        <v>1442</v>
      </c>
      <c r="E1368" t="s">
        <v>4306</v>
      </c>
      <c r="F1368" t="s">
        <v>304</v>
      </c>
      <c r="G1368" t="s">
        <v>1261</v>
      </c>
      <c r="H1368" t="s">
        <v>1262</v>
      </c>
      <c r="I1368" t="s">
        <v>4268</v>
      </c>
      <c r="J1368" t="str">
        <f t="shared" si="21"/>
        <v>var LYCEE_0520028Y=L.circle([48.6443421,4.9756334], 50, {color:'green',fillColor:'green',fillOpacity: 0.5});LYCEE_0520028Y.bindPopup('&lt;p align=center&gt; &lt;font size=2&gt;&lt;b&gt;&lt;u&gt;LYCEE GENERAL ET TECHNOLOGIQUE BLAISE PASCAL&lt;/b&gt;&lt;/u&gt;&lt;br&gt; (public)&lt;br&gt;&lt;br&gt;&lt;i&gt;SAINT-DIZIER');LYCEE_0520028Y.addTo(LYCEE);</v>
      </c>
    </row>
    <row r="1369" spans="1:10" x14ac:dyDescent="0.2">
      <c r="A1369" t="s">
        <v>302</v>
      </c>
      <c r="B1369" t="s">
        <v>305</v>
      </c>
      <c r="C1369" t="s">
        <v>673</v>
      </c>
      <c r="D1369" t="s">
        <v>1442</v>
      </c>
      <c r="E1369" t="s">
        <v>4306</v>
      </c>
      <c r="F1369" t="s">
        <v>304</v>
      </c>
      <c r="G1369" t="s">
        <v>1261</v>
      </c>
      <c r="H1369" t="s">
        <v>1262</v>
      </c>
      <c r="I1369" t="s">
        <v>4269</v>
      </c>
      <c r="J1369" t="str">
        <f t="shared" si="21"/>
        <v>var LYCEE_0520029Z=L.circle([48.6443421,4.9756334], 50, {color:'green',fillColor:'green',fillOpacity: 0.5});LYCEE_0520029Z.bindPopup('&lt;p align=center&gt; &lt;font size=2&gt;&lt;b&gt;&lt;u&gt;LYCEE PROFESSIONNEL BLAISE PASCAL&lt;/b&gt;&lt;/u&gt;&lt;br&gt; (public)&lt;br&gt;&lt;br&gt;&lt;i&gt;SAINT-DIZIER');LYCEE_0520029Z.addTo(LYCEE);</v>
      </c>
    </row>
    <row r="1370" spans="1:10" x14ac:dyDescent="0.2">
      <c r="A1370" t="s">
        <v>302</v>
      </c>
      <c r="B1370" t="s">
        <v>320</v>
      </c>
      <c r="C1370" t="s">
        <v>674</v>
      </c>
      <c r="D1370" t="s">
        <v>1442</v>
      </c>
      <c r="E1370" t="s">
        <v>4306</v>
      </c>
      <c r="F1370" t="s">
        <v>598</v>
      </c>
      <c r="G1370" t="s">
        <v>1267</v>
      </c>
      <c r="H1370" t="s">
        <v>1268</v>
      </c>
      <c r="I1370" t="s">
        <v>4279</v>
      </c>
      <c r="J1370" t="str">
        <f t="shared" si="21"/>
        <v>var LYCEE_0520679F=L.circle([48.6387631,4.9488417], 50, {color:'green',fillColor:'green',fillOpacity: 0.5});LYCEE_0520679F.bindPopup('&lt;p align=center&gt; &lt;font size=2&gt;&lt;b&gt;&lt;u&gt;LYCEE GENERAL ET TECHNOLOGIQUE ESTIC&lt;/b&gt;&lt;/u&gt;&lt;br&gt; (privé)&lt;br&gt;&lt;br&gt;&lt;i&gt;SAINT-DIZIER');LYCEE_0520679F.addTo(LYCEE);</v>
      </c>
    </row>
    <row r="1371" spans="1:10" x14ac:dyDescent="0.2">
      <c r="A1371" t="s">
        <v>302</v>
      </c>
      <c r="B1371" t="s">
        <v>324</v>
      </c>
      <c r="C1371" t="s">
        <v>674</v>
      </c>
      <c r="D1371" t="s">
        <v>1442</v>
      </c>
      <c r="E1371" t="s">
        <v>4306</v>
      </c>
      <c r="F1371" t="s">
        <v>598</v>
      </c>
      <c r="G1371" t="s">
        <v>1215</v>
      </c>
      <c r="H1371" t="s">
        <v>1216</v>
      </c>
      <c r="I1371" t="s">
        <v>4280</v>
      </c>
      <c r="J1371" t="str">
        <f t="shared" si="21"/>
        <v>var LYCEE_0520692V=L.circle([48.6386466,4.9479875], 50, {color:'green',fillColor:'green',fillOpacity: 0.5});LYCEE_0520692V.bindPopup('&lt;p align=center&gt; &lt;font size=2&gt;&lt;b&gt;&lt;u&gt;LYCEE PROFESSIONNEL ESTIC&lt;/b&gt;&lt;/u&gt;&lt;br&gt; (privé)&lt;br&gt;&lt;br&gt;&lt;i&gt;SAINT-DIZIER');LYCEE_0520692V.addTo(LYCEE);</v>
      </c>
    </row>
    <row r="1372" spans="1:10" x14ac:dyDescent="0.2">
      <c r="A1372" t="s">
        <v>302</v>
      </c>
      <c r="B1372" t="s">
        <v>349</v>
      </c>
      <c r="C1372" t="s">
        <v>673</v>
      </c>
      <c r="D1372" t="s">
        <v>1442</v>
      </c>
      <c r="E1372" t="s">
        <v>4306</v>
      </c>
      <c r="F1372" t="s">
        <v>301</v>
      </c>
      <c r="G1372" t="s">
        <v>1259</v>
      </c>
      <c r="H1372" t="s">
        <v>1260</v>
      </c>
      <c r="I1372" t="s">
        <v>4284</v>
      </c>
      <c r="J1372" t="str">
        <f t="shared" si="21"/>
        <v>var LYCEE_0520923W=L.circle([48.6434668,4.9638164], 50, {color:'green',fillColor:'green',fillOpacity: 0.5});LYCEE_0520923W.bindPopup('&lt;p align=center&gt; &lt;font size=2&gt;&lt;b&gt;&lt;u&gt;LYCEE PROFESSIONNEL ST EXUPERY&lt;/b&gt;&lt;/u&gt;&lt;br&gt; (public)&lt;br&gt;&lt;br&gt;&lt;i&gt;SAINT-DIZIER');LYCEE_0520923W.addTo(LYCEE);</v>
      </c>
    </row>
    <row r="1373" spans="1:10" x14ac:dyDescent="0.2">
      <c r="A1373" t="s">
        <v>308</v>
      </c>
      <c r="B1373" t="s">
        <v>306</v>
      </c>
      <c r="C1373" t="s">
        <v>673</v>
      </c>
      <c r="D1373" t="s">
        <v>1442</v>
      </c>
      <c r="E1373" t="s">
        <v>4306</v>
      </c>
      <c r="F1373" t="s">
        <v>307</v>
      </c>
      <c r="G1373" t="s">
        <v>1287</v>
      </c>
      <c r="H1373" t="s">
        <v>1288</v>
      </c>
      <c r="I1373" t="s">
        <v>4298</v>
      </c>
      <c r="J1373" t="str">
        <f t="shared" si="21"/>
        <v>var LYCEE_0520032C=L.circle([48.5056557,4.941298], 50, {color:'green',fillColor:'green',fillOpacity: 0.5});LYCEE_0520032C.bindPopup('&lt;p align=center&gt; &lt;font size=2&gt;&lt;b&gt;&lt;u&gt;LYCEE PROFESSIONNEL EMILE BAUDOT&lt;/b&gt;&lt;/u&gt;&lt;br&gt; (public)&lt;br&gt;&lt;br&gt;&lt;i&gt;WASSY');LYCEE_0520032C.addTo(LYCEE);</v>
      </c>
    </row>
  </sheetData>
  <autoFilter ref="A1:V1"/>
  <sortState ref="A2:Y1384">
    <sortCondition ref="D2:D138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Langues 2d degre 2017-2018</vt:lpstr>
      <vt:lpstr>modif1</vt:lpstr>
      <vt:lpstr>form</vt:lpstr>
      <vt:lpstr>TOUS LES ETAB</vt:lpstr>
      <vt:lpstr>'Langues 2d degre 2017-2018'!Impression_des_titres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Correaux</dc:creator>
  <cp:lastModifiedBy>djamel ichalalen</cp:lastModifiedBy>
  <cp:lastPrinted>2017-12-18T09:12:37Z</cp:lastPrinted>
  <dcterms:created xsi:type="dcterms:W3CDTF">2013-01-03T12:49:03Z</dcterms:created>
  <dcterms:modified xsi:type="dcterms:W3CDTF">2018-01-19T14:37:13Z</dcterms:modified>
</cp:coreProperties>
</file>